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695" firstSheet="1" activeTab="1"/>
  </bookViews>
  <sheets>
    <sheet name="perpustakaan" sheetId="1" r:id="rId1"/>
    <sheet name="KAUR" sheetId="15" r:id="rId2"/>
  </sheets>
  <definedNames>
    <definedName name="_xlnm.Print_Area" localSheetId="0">perpustakaan!$A$2:$H$72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4" i="15" l="1"/>
  <c r="G82" i="15"/>
  <c r="G56" i="15"/>
  <c r="G43" i="15"/>
  <c r="G16" i="15"/>
  <c r="G69" i="15"/>
  <c r="G66" i="15"/>
  <c r="G60" i="15"/>
  <c r="G58" i="15"/>
  <c r="G79" i="15"/>
  <c r="G47" i="15"/>
  <c r="G40" i="15"/>
  <c r="G29" i="15"/>
  <c r="G20" i="15"/>
  <c r="G13" i="15"/>
  <c r="H12" i="1" l="1"/>
  <c r="H56" i="1" l="1"/>
  <c r="H55" i="1"/>
  <c r="H54" i="1"/>
  <c r="H52" i="1"/>
  <c r="H53" i="1"/>
  <c r="H48" i="1" l="1"/>
  <c r="H44" i="1" l="1"/>
  <c r="J48" i="1" l="1"/>
  <c r="H46" i="1" l="1"/>
  <c r="G13" i="1" l="1"/>
  <c r="H13" i="1" s="1"/>
  <c r="H60" i="1" l="1"/>
  <c r="H59" i="1"/>
  <c r="G12" i="1" l="1"/>
</calcChain>
</file>

<file path=xl/sharedStrings.xml><?xml version="1.0" encoding="utf-8"?>
<sst xmlns="http://schemas.openxmlformats.org/spreadsheetml/2006/main" count="256" uniqueCount="144">
  <si>
    <t>No</t>
  </si>
  <si>
    <t>Urusan</t>
  </si>
  <si>
    <t>NO IKK</t>
  </si>
  <si>
    <t>IKK Outcome</t>
  </si>
  <si>
    <t>RUMUS</t>
  </si>
  <si>
    <t>SATUAN</t>
  </si>
  <si>
    <t>Data LPPD</t>
  </si>
  <si>
    <t>Elemen data</t>
  </si>
  <si>
    <t>Capaian Kinerja</t>
  </si>
  <si>
    <t xml:space="preserve">Perpustakaan </t>
  </si>
  <si>
    <t>Nilai tingkat kegemaran membaca masyarakat</t>
  </si>
  <si>
    <t xml:space="preserve">Nilai tingkat kegemaran membaca masyarakat yang diukur menggunakan survei/kajian kegemaran membaca masyarakat </t>
  </si>
  <si>
    <t>Indeks Pembangunan Literasi Masyarakat</t>
  </si>
  <si>
    <t xml:space="preserve">Nilai Indeks Pembangunan Literasi Masyarakat yang didapatkan dengan metode sensus dengan mengukur sejumlah unsur pembangunan literasi masyarakat (UPLM) dan aspek masyarakat (AM) </t>
  </si>
  <si>
    <t>IKK Output</t>
  </si>
  <si>
    <t>Perpustakaan</t>
  </si>
  <si>
    <t>Rasio ketercukupan koleksi perpustakaan dengan penduduk</t>
  </si>
  <si>
    <t>Koleksi perpustakaan yang tersedia di berbagai perpustakaan di wilayahnya (dalam eksemplar)</t>
  </si>
  <si>
    <t>%</t>
  </si>
  <si>
    <t>Jumlah penduduk di wilayahnya (dalam jiwa)</t>
  </si>
  <si>
    <t xml:space="preserve">Persentase ketermanfaatkan perpustakaan oleh masyarakat </t>
  </si>
  <si>
    <t>Jumlah kunjungan pemustaka yang memanfaatkan perpustakaan baik secara online maupun onsite</t>
  </si>
  <si>
    <t>Jumlah penduduk di wilayahnya</t>
  </si>
  <si>
    <t>Rasio ketercukupan tenaga perpustakaan dengan penduduk</t>
  </si>
  <si>
    <t>Ketersediaan tenaga perpustakaan di berbagai perpustakaan di wilayahnya</t>
  </si>
  <si>
    <t>Persentase perpustakaan sesuai standar nasional perpustakaan</t>
  </si>
  <si>
    <t>Jumlah perpustakaan sesuai standar nasional perpustakaan</t>
  </si>
  <si>
    <t>Jumlah perpustakaan dari berbagai jenis yang terdapat di wilayahnya</t>
  </si>
  <si>
    <t>Jumlah pemasyarakatan gemar membaca di masyarakat</t>
  </si>
  <si>
    <t>Kegiatan</t>
  </si>
  <si>
    <t>Jumlah KCKR Daerah yang dihimpun</t>
  </si>
  <si>
    <t>KCKR</t>
  </si>
  <si>
    <t>Jumlah judul yang tercantum dalam katalog induk Daerah</t>
  </si>
  <si>
    <t>Judul</t>
  </si>
  <si>
    <t>Jumlah terbitan yang terhimpun dalam bibliografi Daerah</t>
  </si>
  <si>
    <t>Terbitan</t>
  </si>
  <si>
    <t>Jumlah naskah kuno yang diakuisisi/dialih media (digitalisasi)/terdaftar yang ada di wilayahnya</t>
  </si>
  <si>
    <t>Naskah Kuno</t>
  </si>
  <si>
    <t>Jumlah naskah kuno yang dialih aksara dan dialih bahasa</t>
  </si>
  <si>
    <t>Jumlah koleksi budaya etnis nusantara yang tersimpan dan/atau terdaftar yang ada di wilayahnya (item)</t>
  </si>
  <si>
    <t>Budaya Etnis</t>
  </si>
  <si>
    <t>Kepala Dinas Perpustakaan dan Kearsipan</t>
  </si>
  <si>
    <t>Provinsi Bengkulu</t>
  </si>
  <si>
    <t>jiwa</t>
  </si>
  <si>
    <t>A</t>
  </si>
  <si>
    <t>B</t>
  </si>
  <si>
    <t>Perpusta kaan</t>
  </si>
  <si>
    <t>angka</t>
  </si>
  <si>
    <t>H. MERI SASDI, M.Pd</t>
  </si>
  <si>
    <t>NIP. 19721115 199409 1 001</t>
  </si>
  <si>
    <t>No.</t>
  </si>
  <si>
    <t>URIAN</t>
  </si>
  <si>
    <t>NAMA KABUPATEN/KOTA</t>
  </si>
  <si>
    <t>PROVINSI</t>
  </si>
  <si>
    <t>KOTA</t>
  </si>
  <si>
    <t>SELUMA</t>
  </si>
  <si>
    <t>BS</t>
  </si>
  <si>
    <t>KAUR</t>
  </si>
  <si>
    <t>BENTENG</t>
  </si>
  <si>
    <t>KEPAHIANG</t>
  </si>
  <si>
    <t>RL</t>
  </si>
  <si>
    <t>LEBONG</t>
  </si>
  <si>
    <t>BU</t>
  </si>
  <si>
    <t>Data perpustakaan yang ada di wilayah kabupaten / kota  dirinci :</t>
  </si>
  <si>
    <t xml:space="preserve"> </t>
  </si>
  <si>
    <t>a.</t>
  </si>
  <si>
    <t>b.</t>
  </si>
  <si>
    <t>c.</t>
  </si>
  <si>
    <t>d.</t>
  </si>
  <si>
    <t>e.</t>
  </si>
  <si>
    <t>JUMLAH</t>
  </si>
  <si>
    <t>3.</t>
  </si>
  <si>
    <t>Perpustakaan  Sekolah (SD/MI,SMP/MTs,SMA/SMK, MA)</t>
  </si>
  <si>
    <t>Perpustakaan Khusus</t>
  </si>
  <si>
    <t>DINAS PERPUSTAKAAN DAN KEARSIPAN</t>
  </si>
  <si>
    <t xml:space="preserve">Jalan Mahoni. No. 12 Kota Bengkulu Telp. 0736-26095 </t>
  </si>
  <si>
    <t>website http://perpusda.bengkuluprov.go.id / email : perpusprovbengkulu@gmail.com</t>
  </si>
  <si>
    <t xml:space="preserve">               DINAS PERPUSTAKAAN DAN KEARSIPAN</t>
  </si>
  <si>
    <t xml:space="preserve">                    PEMERINTAH PROVINSI BENGKULU</t>
  </si>
  <si>
    <t xml:space="preserve">                          website http://perpusda.bengkuluprov.go.id / email : perpusprovbengkulu@gmail.com</t>
  </si>
  <si>
    <t xml:space="preserve">Jumlah tenaga perpustakaan </t>
  </si>
  <si>
    <t xml:space="preserve">Kepala Dinas Perpustakaan dan Kearsipan </t>
  </si>
  <si>
    <t>Pembina Utama Madya</t>
  </si>
  <si>
    <t>Pembina Utama Madaya</t>
  </si>
  <si>
    <t>2.q.1</t>
  </si>
  <si>
    <t>2.q.2</t>
  </si>
  <si>
    <t xml:space="preserve">                                           Jalan Mahoni. No. 12 Kota Bengkulu Telp. 0736-26095 </t>
  </si>
  <si>
    <t>Bengkulu,    30 Desember 2023</t>
  </si>
  <si>
    <r>
      <t>Jumlah perpustakaan yang bergabung dalam katalog induk daerah</t>
    </r>
    <r>
      <rPr>
        <strike/>
        <sz val="12"/>
        <rFont val="Arial"/>
        <family val="2"/>
      </rPr>
      <t>,</t>
    </r>
  </si>
  <si>
    <t>PEMERINTAH PROVINSI BENGKULU DAN IPLM</t>
  </si>
  <si>
    <t>IKK OUTPUT PERPUSTAKAAN</t>
  </si>
  <si>
    <t>IKK 0UTCOME TINGKAT KEGEMARAN MEMBACA DAN IPLM</t>
  </si>
  <si>
    <t>Bengkulu,  29 Desember  2023</t>
  </si>
  <si>
    <t>MUKOMUKO</t>
  </si>
  <si>
    <t>a. Jumlah perpustakaan umum Kab /Kota</t>
  </si>
  <si>
    <t>b. Jumlah Perputakaan umum Kecamatan</t>
  </si>
  <si>
    <t>c. Jumlah perpustakaan umum Desa/Kelurahan</t>
  </si>
  <si>
    <t>d. Jumlah perpustakaan sekolah / madrasah</t>
  </si>
  <si>
    <t xml:space="preserve">e. Jumlah perpustakaan perguruan tinggi </t>
  </si>
  <si>
    <t xml:space="preserve">f. Jumlah perpustakaan khusus </t>
  </si>
  <si>
    <t>Koleksi Perpustakaan Perguruan Tinggi</t>
  </si>
  <si>
    <t>Koleksi Perpustakaan Khusus</t>
  </si>
  <si>
    <t>Koleksi Perpustakaan Sekolah</t>
  </si>
  <si>
    <t>Jumlah Koleksi Digital Perpustakaan ( judul)</t>
  </si>
  <si>
    <t xml:space="preserve"> A. Jumlah koleksi Cetak di perpustakaan (judul)</t>
  </si>
  <si>
    <t>Koleksi Perpustakaan Sekolah ( SD/MI/SMP/MTs/SMA/SMK/MA)</t>
  </si>
  <si>
    <t>A. Jumlah Kunjungan Masyarakat Secara Ofline</t>
  </si>
  <si>
    <t xml:space="preserve">b. </t>
  </si>
  <si>
    <t>Jumlah Kunjungan ke Perpustakaan Perguruan Tinggi</t>
  </si>
  <si>
    <t>Jumlah Kunjungan ke Perpustakaan Khusus</t>
  </si>
  <si>
    <t>Jumlah Kunjungan Masyarakat Secara Online</t>
  </si>
  <si>
    <t>Jumlah Kunjungan Ke Perpustakaan Sekolah (SD/MI/SMP/MTs/SMA/SMK/MA)</t>
  </si>
  <si>
    <t>Jumlah Masyarakat yang terlibat dalam kegiatan sosialisasi perpustakaan secara Ofline (orang)</t>
  </si>
  <si>
    <t>Perpustakaan Sekolah (SD/MI/SMP/MTs/SMA/SMK/MA)</t>
  </si>
  <si>
    <t>Perpustakaan Perguruan Tinggi</t>
  </si>
  <si>
    <t>Jumlah Masyarakat yang terlibat dalam kegiatan sosialisasi perpustakaan secara Online (orang)</t>
  </si>
  <si>
    <t>Jumlah Perpustakaan Berstandar Nasional( Sudah Terakreditasi)</t>
  </si>
  <si>
    <t xml:space="preserve">Jumlah Anggota Perpustakaan </t>
  </si>
  <si>
    <t>Perpustakaan Umum Kabupaten/Kota</t>
  </si>
  <si>
    <t>Perpustakaan Umum (Kec/Desa/Kel.)</t>
  </si>
  <si>
    <t>Jumlah Kunjungan Ke Perpustakaa Umum Kabupaten/Kota</t>
  </si>
  <si>
    <t>Jumlah Kunjungan ke Perputakaan Umum(Kec/Desa/Kel.)</t>
  </si>
  <si>
    <t>Koleksi Perpustakaan umum Kabupaten/Kota</t>
  </si>
  <si>
    <t>Koleksi Perpustakaan umum(Kec,Desa/Kel)</t>
  </si>
  <si>
    <t xml:space="preserve">B. </t>
  </si>
  <si>
    <t>Jumlah Pustakawan yang memiliki SK Fungsional</t>
  </si>
  <si>
    <t>Jumlah Tenaga Teknis Teknis Perpustakaan</t>
  </si>
  <si>
    <t>Jumlah Tenaga Teknis (Perpustakaan Sekolah : SD/MI/SMP/MTs/SMA/SMK/MA)</t>
  </si>
  <si>
    <t>Jumlah Tenaga Teknis (Perpustakaan Perguruan Tinggi)</t>
  </si>
  <si>
    <t>Jumlah Tenaga Teknis  (Perpustakaan Khusus)</t>
  </si>
  <si>
    <t>Jumlah Pustakawan (Perpustakaan Umum : Kec/Desa/Kel)</t>
  </si>
  <si>
    <t>Jumlah Pustakawan (Perpustakaan sekolah : SD/MI/SMP/MTs/SMA/SMK/MA)</t>
  </si>
  <si>
    <t>Jumlah Pustakawan (Perpustakaan Perguruan Tinggi)</t>
  </si>
  <si>
    <t>Jumlah Pustakawan  (Perpustakaan Khusus)</t>
  </si>
  <si>
    <t>Jumlah Tenaga Teknis (Perpustakaan Umum : Kabupaten/ Kota)</t>
  </si>
  <si>
    <t>Jumlah Pustakawan (Perpustakaan Umum : Kabupaten/Kota)</t>
  </si>
  <si>
    <t>Jumlah Tenaga Teknis (Perpustakaan Umum : Kec/Desa/Kel)</t>
  </si>
  <si>
    <t>Jumlah Kegiatan Sosialisasi Gemar Membaca Dimasyarakat</t>
  </si>
  <si>
    <t>KAJIAN INDEKS PEMBANGUNAN LITERASI MASYARAKAT (IPLM)  BENGKULU  TAHUN 2024</t>
  </si>
  <si>
    <t>Data Terhitung 02 Januari sampai dengan 31 Desember 2024</t>
  </si>
  <si>
    <t>Kaur,     Januari 2025</t>
  </si>
  <si>
    <t>Kab kaur</t>
  </si>
  <si>
    <t>YARKAN TAWAMI, S.Pd. M.A.P</t>
  </si>
  <si>
    <t>NIP. 19700615 199506 1 002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</si>
</sst>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(* #,##0_);_(* \(#,##0\);_(* &quot;-&quot;_);_(@_)"/>
    <numFmt numFmtId="43" formatCode="_(* #,##0.00_);_(* \(#,##0.00\);_(* &quot;-&quot;??_);_(@_)"/>
    <numFmt numFmtId="164" formatCode="0.0000"/>
    <numFmt numFmtId="165" formatCode="0.00000"/>
    <numFmt numFmtId="166" formatCode="#,##0;[Red]#,##0"/>
  </numFmts>
  <fonts count="4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  <charset val="1"/>
    </font>
    <font>
      <sz val="10"/>
      <name val="Arial"/>
      <family val="2"/>
      <charset val="1"/>
    </font>
    <font>
      <sz val="10"/>
      <color theme="1"/>
      <name val="Arial"/>
      <family val="2"/>
      <charset val="1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Wingdings"/>
      <charset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u/>
      <sz val="11"/>
      <color theme="10"/>
      <name val="Calibri"/>
      <family val="2"/>
      <charset val="1"/>
    </font>
    <font>
      <b/>
      <sz val="12"/>
      <color theme="1"/>
      <name val="Calibri"/>
      <family val="2"/>
      <scheme val="minor"/>
    </font>
    <font>
      <u/>
      <sz val="9"/>
      <color theme="10"/>
      <name val="Calibri"/>
      <family val="2"/>
      <charset val="1"/>
    </font>
    <font>
      <sz val="11"/>
      <color rgb="FF00B050"/>
      <name val="Calibri"/>
      <family val="2"/>
      <charset val="1"/>
    </font>
    <font>
      <sz val="12"/>
      <name val="Arial"/>
      <family val="2"/>
    </font>
    <font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name val="Arial"/>
      <family val="2"/>
    </font>
    <font>
      <strike/>
      <sz val="12"/>
      <name val="Arial"/>
      <family val="2"/>
    </font>
    <font>
      <u/>
      <sz val="14"/>
      <color theme="1"/>
      <name val="Calibri"/>
      <family val="2"/>
      <charset val="1"/>
    </font>
    <font>
      <b/>
      <sz val="12"/>
      <color theme="1"/>
      <name val="Arial"/>
      <family val="2"/>
    </font>
    <font>
      <b/>
      <sz val="11"/>
      <color rgb="FFC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3" fillId="0" borderId="0"/>
    <xf numFmtId="0" fontId="1" fillId="0" borderId="0"/>
    <xf numFmtId="41" fontId="9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</cellStyleXfs>
  <cellXfs count="199">
    <xf numFmtId="0" fontId="0" fillId="0" borderId="0" xfId="0"/>
    <xf numFmtId="0" fontId="3" fillId="4" borderId="2" xfId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 applyProtection="1">
      <alignment horizontal="center" vertical="center" wrapText="1"/>
      <protection locked="0"/>
    </xf>
    <xf numFmtId="2" fontId="7" fillId="6" borderId="2" xfId="1" applyNumberFormat="1" applyFont="1" applyFill="1" applyBorder="1" applyAlignment="1">
      <alignment horizontal="center" vertical="center"/>
    </xf>
    <xf numFmtId="2" fontId="7" fillId="2" borderId="2" xfId="1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4" fillId="0" borderId="0" xfId="0" applyFont="1"/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6" fillId="0" borderId="2" xfId="0" applyFont="1" applyBorder="1"/>
    <xf numFmtId="0" fontId="0" fillId="0" borderId="2" xfId="0" applyBorder="1"/>
    <xf numFmtId="0" fontId="0" fillId="0" borderId="2" xfId="0" applyBorder="1" applyAlignment="1">
      <alignment horizontal="right"/>
    </xf>
    <xf numFmtId="41" fontId="0" fillId="0" borderId="2" xfId="4" applyFont="1" applyBorder="1"/>
    <xf numFmtId="0" fontId="18" fillId="0" borderId="2" xfId="0" applyFont="1" applyBorder="1"/>
    <xf numFmtId="0" fontId="0" fillId="2" borderId="2" xfId="0" applyFill="1" applyBorder="1" applyAlignment="1"/>
    <xf numFmtId="0" fontId="0" fillId="2" borderId="2" xfId="0" applyFill="1" applyBorder="1"/>
    <xf numFmtId="3" fontId="0" fillId="2" borderId="2" xfId="0" applyNumberFormat="1" applyFill="1" applyBorder="1"/>
    <xf numFmtId="0" fontId="18" fillId="0" borderId="2" xfId="0" applyFont="1" applyBorder="1" applyAlignment="1">
      <alignment vertical="center"/>
    </xf>
    <xf numFmtId="0" fontId="18" fillId="0" borderId="2" xfId="0" applyFont="1" applyBorder="1" applyAlignment="1">
      <alignment horizontal="right" vertic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24" fillId="0" borderId="0" xfId="5" applyFont="1" applyAlignment="1" applyProtection="1">
      <alignment vertical="center"/>
    </xf>
    <xf numFmtId="0" fontId="13" fillId="0" borderId="0" xfId="0" applyFont="1" applyBorder="1" applyAlignment="1">
      <alignment horizontal="center" vertical="center"/>
    </xf>
    <xf numFmtId="0" fontId="26" fillId="2" borderId="2" xfId="1" applyFont="1" applyFill="1" applyBorder="1" applyAlignment="1">
      <alignment horizontal="center" vertical="center" wrapText="1"/>
    </xf>
    <xf numFmtId="0" fontId="26" fillId="2" borderId="2" xfId="1" applyFont="1" applyFill="1" applyBorder="1" applyAlignment="1">
      <alignment vertical="center" wrapText="1"/>
    </xf>
    <xf numFmtId="0" fontId="26" fillId="2" borderId="5" xfId="1" applyFont="1" applyFill="1" applyBorder="1" applyAlignment="1">
      <alignment horizontal="center" vertical="center" wrapText="1"/>
    </xf>
    <xf numFmtId="43" fontId="26" fillId="2" borderId="2" xfId="2" applyNumberFormat="1" applyFont="1" applyFill="1" applyBorder="1" applyAlignment="1" applyProtection="1">
      <alignment horizontal="center" vertical="center" wrapText="1"/>
      <protection locked="0"/>
    </xf>
    <xf numFmtId="2" fontId="26" fillId="2" borderId="2" xfId="1" applyNumberFormat="1" applyFont="1" applyFill="1" applyBorder="1" applyAlignment="1">
      <alignment horizontal="center" vertical="center"/>
    </xf>
    <xf numFmtId="0" fontId="16" fillId="0" borderId="0" xfId="0" applyFont="1"/>
    <xf numFmtId="0" fontId="27" fillId="0" borderId="0" xfId="0" applyFont="1"/>
    <xf numFmtId="0" fontId="16" fillId="0" borderId="0" xfId="0" applyFont="1" applyAlignment="1">
      <alignment horizontal="right"/>
    </xf>
    <xf numFmtId="0" fontId="27" fillId="2" borderId="4" xfId="0" applyFont="1" applyFill="1" applyBorder="1" applyAlignment="1">
      <alignment horizontal="left" vertical="center" wrapText="1"/>
    </xf>
    <xf numFmtId="41" fontId="26" fillId="2" borderId="2" xfId="4" applyFont="1" applyFill="1" applyBorder="1" applyAlignment="1" applyProtection="1">
      <alignment horizontal="center" vertical="center" wrapText="1"/>
      <protection locked="0"/>
    </xf>
    <xf numFmtId="164" fontId="26" fillId="2" borderId="2" xfId="1" applyNumberFormat="1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left" vertical="center" wrapText="1"/>
    </xf>
    <xf numFmtId="0" fontId="26" fillId="2" borderId="2" xfId="1" applyFont="1" applyFill="1" applyBorder="1" applyAlignment="1" applyProtection="1">
      <alignment horizontal="center" vertical="center" wrapText="1"/>
      <protection locked="0"/>
    </xf>
    <xf numFmtId="0" fontId="26" fillId="2" borderId="2" xfId="0" applyFont="1" applyFill="1" applyBorder="1" applyAlignment="1">
      <alignment horizontal="center" vertical="center" wrapText="1"/>
    </xf>
    <xf numFmtId="165" fontId="26" fillId="2" borderId="2" xfId="1" applyNumberFormat="1" applyFont="1" applyFill="1" applyBorder="1" applyAlignment="1">
      <alignment horizontal="center" vertical="center"/>
    </xf>
    <xf numFmtId="0" fontId="26" fillId="2" borderId="6" xfId="1" applyFont="1" applyFill="1" applyBorder="1" applyAlignment="1">
      <alignment horizontal="center" vertical="center" wrapText="1"/>
    </xf>
    <xf numFmtId="0" fontId="26" fillId="2" borderId="2" xfId="0" applyFont="1" applyFill="1" applyBorder="1" applyAlignment="1">
      <alignment vertical="center" wrapText="1"/>
    </xf>
    <xf numFmtId="0" fontId="27" fillId="2" borderId="4" xfId="0" applyFont="1" applyFill="1" applyBorder="1" applyAlignment="1">
      <alignment horizontal="center" vertical="center" wrapText="1"/>
    </xf>
    <xf numFmtId="1" fontId="26" fillId="2" borderId="2" xfId="1" applyNumberFormat="1" applyFont="1" applyFill="1" applyBorder="1" applyAlignment="1">
      <alignment horizontal="center" vertical="center"/>
    </xf>
    <xf numFmtId="1" fontId="26" fillId="2" borderId="2" xfId="1" applyNumberFormat="1" applyFont="1" applyFill="1" applyBorder="1" applyAlignment="1" applyProtection="1">
      <alignment horizontal="center" vertical="center" wrapText="1"/>
      <protection locked="0"/>
    </xf>
    <xf numFmtId="3" fontId="26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26" fillId="2" borderId="2" xfId="1" applyNumberFormat="1" applyFont="1" applyFill="1" applyBorder="1" applyAlignment="1">
      <alignment horizontal="center" vertical="center"/>
    </xf>
    <xf numFmtId="0" fontId="22" fillId="0" borderId="0" xfId="5" applyAlignment="1" applyProtection="1">
      <alignment horizontal="center"/>
    </xf>
    <xf numFmtId="0" fontId="22" fillId="0" borderId="13" xfId="5" applyBorder="1" applyAlignment="1" applyProtection="1">
      <alignment horizontal="center"/>
    </xf>
    <xf numFmtId="0" fontId="22" fillId="0" borderId="0" xfId="5" applyBorder="1" applyAlignment="1" applyProtection="1">
      <alignment horizontal="center"/>
    </xf>
    <xf numFmtId="0" fontId="26" fillId="2" borderId="2" xfId="1" applyFont="1" applyFill="1" applyBorder="1" applyAlignment="1">
      <alignment horizontal="center" vertical="center" wrapText="1"/>
    </xf>
    <xf numFmtId="0" fontId="0" fillId="0" borderId="0" xfId="0" applyBorder="1"/>
    <xf numFmtId="0" fontId="26" fillId="2" borderId="2" xfId="1" applyFont="1" applyFill="1" applyBorder="1" applyAlignment="1">
      <alignment horizontal="left" vertical="center" wrapText="1"/>
    </xf>
    <xf numFmtId="0" fontId="22" fillId="0" borderId="7" xfId="5" applyBorder="1" applyAlignment="1" applyProtection="1">
      <alignment horizontal="center"/>
    </xf>
    <xf numFmtId="0" fontId="22" fillId="0" borderId="5" xfId="5" applyBorder="1" applyAlignment="1" applyProtection="1">
      <alignment horizontal="center"/>
    </xf>
    <xf numFmtId="0" fontId="22" fillId="0" borderId="4" xfId="5" applyBorder="1" applyAlignment="1" applyProtection="1">
      <alignment horizontal="center"/>
    </xf>
    <xf numFmtId="0" fontId="22" fillId="0" borderId="12" xfId="5" applyBorder="1" applyAlignment="1" applyProtection="1">
      <alignment horizontal="center"/>
    </xf>
    <xf numFmtId="0" fontId="14" fillId="0" borderId="2" xfId="0" applyFont="1" applyBorder="1"/>
    <xf numFmtId="0" fontId="5" fillId="0" borderId="2" xfId="0" applyFont="1" applyBorder="1" applyAlignment="1">
      <alignment horizontal="center" vertical="center"/>
    </xf>
    <xf numFmtId="0" fontId="36" fillId="0" borderId="2" xfId="0" applyFont="1" applyFill="1" applyBorder="1" applyAlignment="1">
      <alignment horizontal="center" vertical="center"/>
    </xf>
    <xf numFmtId="0" fontId="0" fillId="0" borderId="2" xfId="0" applyFont="1" applyBorder="1"/>
    <xf numFmtId="41" fontId="0" fillId="0" borderId="2" xfId="4" quotePrefix="1" applyFont="1" applyBorder="1"/>
    <xf numFmtId="0" fontId="37" fillId="0" borderId="2" xfId="0" applyFont="1" applyBorder="1"/>
    <xf numFmtId="0" fontId="0" fillId="0" borderId="2" xfId="0" applyBorder="1" applyAlignment="1">
      <alignment horizontal="left" vertical="top" wrapText="1"/>
    </xf>
    <xf numFmtId="0" fontId="0" fillId="0" borderId="2" xfId="0" applyBorder="1" applyAlignment="1">
      <alignment vertical="center"/>
    </xf>
    <xf numFmtId="0" fontId="5" fillId="0" borderId="4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0" fontId="10" fillId="0" borderId="2" xfId="0" applyFont="1" applyBorder="1"/>
    <xf numFmtId="0" fontId="10" fillId="0" borderId="2" xfId="0" applyFont="1" applyBorder="1" applyAlignment="1">
      <alignment horizontal="center"/>
    </xf>
    <xf numFmtId="0" fontId="39" fillId="0" borderId="2" xfId="0" applyFont="1" applyBorder="1"/>
    <xf numFmtId="0" fontId="0" fillId="0" borderId="4" xfId="0" applyFill="1" applyBorder="1"/>
    <xf numFmtId="0" fontId="5" fillId="0" borderId="6" xfId="0" applyFont="1" applyBorder="1" applyAlignment="1">
      <alignment vertical="center" wrapText="1"/>
    </xf>
    <xf numFmtId="0" fontId="5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2" xfId="0" applyFont="1" applyBorder="1" applyAlignment="1">
      <alignment vertical="center"/>
    </xf>
    <xf numFmtId="0" fontId="10" fillId="0" borderId="6" xfId="0" applyFont="1" applyBorder="1" applyAlignment="1">
      <alignment horizontal="center"/>
    </xf>
    <xf numFmtId="0" fontId="5" fillId="0" borderId="4" xfId="0" applyFont="1" applyBorder="1" applyAlignment="1">
      <alignment wrapText="1"/>
    </xf>
    <xf numFmtId="0" fontId="35" fillId="0" borderId="6" xfId="0" applyFont="1" applyBorder="1" applyAlignment="1">
      <alignment horizontal="left"/>
    </xf>
    <xf numFmtId="0" fontId="35" fillId="0" borderId="6" xfId="0" applyFont="1" applyBorder="1" applyAlignment="1">
      <alignment horizontal="left" vertical="center"/>
    </xf>
    <xf numFmtId="0" fontId="10" fillId="0" borderId="2" xfId="0" applyFont="1" applyBorder="1" applyAlignment="1">
      <alignment horizontal="right" vertical="center"/>
    </xf>
    <xf numFmtId="166" fontId="19" fillId="0" borderId="2" xfId="0" applyNumberFormat="1" applyFont="1" applyBorder="1"/>
    <xf numFmtId="166" fontId="14" fillId="0" borderId="2" xfId="0" applyNumberFormat="1" applyFont="1" applyBorder="1"/>
    <xf numFmtId="166" fontId="19" fillId="0" borderId="2" xfId="0" applyNumberFormat="1" applyFont="1" applyBorder="1" applyAlignment="1">
      <alignment horizontal="right" vertical="center"/>
    </xf>
    <xf numFmtId="166" fontId="18" fillId="0" borderId="2" xfId="4" applyNumberFormat="1" applyFont="1" applyBorder="1"/>
    <xf numFmtId="166" fontId="33" fillId="0" borderId="2" xfId="0" applyNumberFormat="1" applyFont="1" applyBorder="1" applyAlignment="1">
      <alignment vertical="center"/>
    </xf>
    <xf numFmtId="0" fontId="11" fillId="0" borderId="2" xfId="0" applyFont="1" applyBorder="1" applyAlignment="1">
      <alignment horizontal="right" vertical="center"/>
    </xf>
    <xf numFmtId="41" fontId="11" fillId="0" borderId="2" xfId="4" applyFont="1" applyBorder="1"/>
    <xf numFmtId="0" fontId="11" fillId="0" borderId="2" xfId="0" applyFont="1" applyBorder="1"/>
    <xf numFmtId="0" fontId="11" fillId="0" borderId="2" xfId="0" quotePrefix="1" applyFont="1" applyBorder="1"/>
    <xf numFmtId="41" fontId="11" fillId="0" borderId="2" xfId="4" quotePrefix="1" applyFont="1" applyBorder="1" applyAlignment="1">
      <alignment horizontal="right"/>
    </xf>
    <xf numFmtId="41" fontId="0" fillId="0" borderId="2" xfId="4" quotePrefix="1" applyFont="1" applyBorder="1" applyAlignment="1">
      <alignment horizontal="right"/>
    </xf>
    <xf numFmtId="41" fontId="34" fillId="0" borderId="2" xfId="0" applyNumberFormat="1" applyFont="1" applyBorder="1"/>
    <xf numFmtId="166" fontId="14" fillId="2" borderId="2" xfId="0" applyNumberFormat="1" applyFont="1" applyFill="1" applyBorder="1"/>
    <xf numFmtId="0" fontId="21" fillId="0" borderId="0" xfId="0" applyFont="1" applyBorder="1" applyAlignment="1">
      <alignment horizontal="center" vertical="center"/>
    </xf>
    <xf numFmtId="0" fontId="15" fillId="0" borderId="2" xfId="0" applyFont="1" applyBorder="1" applyAlignment="1">
      <alignment horizontal="left" readingOrder="1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/>
    <xf numFmtId="0" fontId="10" fillId="0" borderId="4" xfId="0" applyFont="1" applyBorder="1" applyAlignment="1">
      <alignment horizontal="left" vertical="center"/>
    </xf>
    <xf numFmtId="0" fontId="35" fillId="0" borderId="6" xfId="0" applyFont="1" applyBorder="1" applyAlignment="1">
      <alignment horizontal="center"/>
    </xf>
    <xf numFmtId="0" fontId="38" fillId="0" borderId="6" xfId="0" applyFont="1" applyBorder="1" applyAlignment="1">
      <alignment horizontal="left"/>
    </xf>
    <xf numFmtId="0" fontId="10" fillId="0" borderId="4" xfId="0" applyFont="1" applyBorder="1"/>
    <xf numFmtId="41" fontId="18" fillId="0" borderId="2" xfId="4" applyFont="1" applyBorder="1"/>
    <xf numFmtId="41" fontId="18" fillId="0" borderId="2" xfId="4" applyFont="1" applyBorder="1" applyAlignment="1">
      <alignment vertical="center"/>
    </xf>
    <xf numFmtId="41" fontId="14" fillId="0" borderId="2" xfId="4" applyFont="1" applyBorder="1"/>
    <xf numFmtId="41" fontId="18" fillId="0" borderId="2" xfId="4" applyFont="1" applyBorder="1" applyAlignment="1">
      <alignment horizontal="right" vertical="center"/>
    </xf>
    <xf numFmtId="41" fontId="11" fillId="0" borderId="2" xfId="4" applyFont="1" applyBorder="1" applyAlignment="1">
      <alignment horizontal="right" vertical="center"/>
    </xf>
    <xf numFmtId="41" fontId="14" fillId="2" borderId="2" xfId="4" applyFont="1" applyFill="1" applyBorder="1"/>
    <xf numFmtId="0" fontId="41" fillId="0" borderId="0" xfId="0" applyFont="1" applyAlignment="1"/>
    <xf numFmtId="0" fontId="26" fillId="2" borderId="2" xfId="1" applyFont="1" applyFill="1" applyBorder="1" applyAlignment="1">
      <alignment horizontal="center" vertical="center" wrapText="1"/>
    </xf>
    <xf numFmtId="0" fontId="26" fillId="2" borderId="2" xfId="1" applyFont="1" applyFill="1" applyBorder="1" applyAlignment="1">
      <alignment horizontal="center" vertic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2" fillId="0" borderId="0" xfId="5" applyAlignment="1" applyProtection="1">
      <alignment horizontal="center"/>
    </xf>
    <xf numFmtId="0" fontId="32" fillId="0" borderId="0" xfId="5" applyFont="1" applyBorder="1" applyAlignment="1" applyProtection="1">
      <alignment horizontal="center"/>
    </xf>
    <xf numFmtId="0" fontId="27" fillId="2" borderId="1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26" fillId="2" borderId="1" xfId="1" applyFont="1" applyFill="1" applyBorder="1" applyAlignment="1">
      <alignment horizontal="center" vertical="center" wrapText="1"/>
    </xf>
    <xf numFmtId="0" fontId="26" fillId="2" borderId="3" xfId="1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31" fillId="0" borderId="0" xfId="5" applyFont="1" applyBorder="1" applyAlignment="1" applyProtection="1">
      <alignment horizontal="center"/>
    </xf>
    <xf numFmtId="0" fontId="22" fillId="0" borderId="13" xfId="5" applyBorder="1" applyAlignment="1" applyProtection="1">
      <alignment horizontal="center"/>
    </xf>
    <xf numFmtId="0" fontId="5" fillId="3" borderId="1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3" fillId="3" borderId="3" xfId="1" applyFont="1" applyFill="1" applyBorder="1" applyAlignment="1">
      <alignment horizontal="center" vertical="center" wrapText="1"/>
    </xf>
    <xf numFmtId="0" fontId="26" fillId="2" borderId="8" xfId="1" applyFont="1" applyFill="1" applyBorder="1" applyAlignment="1">
      <alignment horizontal="center" vertical="center" wrapText="1"/>
    </xf>
    <xf numFmtId="0" fontId="29" fillId="2" borderId="6" xfId="1" applyFont="1" applyFill="1" applyBorder="1" applyAlignment="1">
      <alignment horizontal="center" vertical="center" wrapText="1"/>
    </xf>
    <xf numFmtId="0" fontId="29" fillId="2" borderId="7" xfId="1" applyFont="1" applyFill="1" applyBorder="1" applyAlignment="1">
      <alignment horizontal="center" vertical="center" wrapText="1"/>
    </xf>
    <xf numFmtId="0" fontId="29" fillId="2" borderId="5" xfId="1" applyFont="1" applyFill="1" applyBorder="1" applyAlignment="1">
      <alignment horizontal="center" vertical="center" wrapText="1"/>
    </xf>
    <xf numFmtId="0" fontId="29" fillId="2" borderId="4" xfId="1" applyFont="1" applyFill="1" applyBorder="1" applyAlignment="1">
      <alignment horizontal="center" vertical="center" wrapText="1"/>
    </xf>
    <xf numFmtId="0" fontId="26" fillId="2" borderId="9" xfId="1" applyFont="1" applyFill="1" applyBorder="1" applyAlignment="1">
      <alignment horizontal="center" vertical="center" wrapText="1"/>
    </xf>
    <xf numFmtId="0" fontId="26" fillId="2" borderId="10" xfId="1" applyFont="1" applyFill="1" applyBorder="1" applyAlignment="1">
      <alignment horizontal="center" vertical="center" wrapText="1"/>
    </xf>
    <xf numFmtId="0" fontId="26" fillId="2" borderId="2" xfId="0" applyFont="1" applyFill="1" applyBorder="1" applyAlignment="1">
      <alignment vertical="center" wrapText="1"/>
    </xf>
    <xf numFmtId="0" fontId="26" fillId="2" borderId="1" xfId="0" applyFont="1" applyFill="1" applyBorder="1" applyAlignment="1">
      <alignment vertical="center" wrapText="1"/>
    </xf>
    <xf numFmtId="0" fontId="26" fillId="2" borderId="3" xfId="0" applyFont="1" applyFill="1" applyBorder="1" applyAlignment="1">
      <alignment vertical="center" wrapText="1"/>
    </xf>
    <xf numFmtId="0" fontId="6" fillId="5" borderId="6" xfId="1" applyFont="1" applyFill="1" applyBorder="1" applyAlignment="1">
      <alignment horizontal="center" vertical="center" wrapText="1"/>
    </xf>
    <xf numFmtId="0" fontId="6" fillId="5" borderId="7" xfId="1" applyFont="1" applyFill="1" applyBorder="1" applyAlignment="1">
      <alignment horizontal="center" vertical="center" wrapText="1"/>
    </xf>
    <xf numFmtId="0" fontId="6" fillId="5" borderId="5" xfId="1" applyFont="1" applyFill="1" applyBorder="1" applyAlignment="1">
      <alignment horizontal="center" vertical="center" wrapText="1"/>
    </xf>
    <xf numFmtId="0" fontId="6" fillId="5" borderId="4" xfId="1" applyFont="1" applyFill="1" applyBorder="1" applyAlignment="1">
      <alignment horizontal="center" vertical="center" wrapText="1"/>
    </xf>
    <xf numFmtId="0" fontId="3" fillId="4" borderId="1" xfId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center" vertical="center" wrapText="1"/>
    </xf>
    <xf numFmtId="0" fontId="3" fillId="4" borderId="2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7" fillId="2" borderId="9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center"/>
    </xf>
    <xf numFmtId="0" fontId="16" fillId="0" borderId="0" xfId="0" applyFont="1" applyAlignment="1">
      <alignment horizont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35" fillId="0" borderId="6" xfId="0" applyFont="1" applyBorder="1" applyAlignment="1">
      <alignment horizontal="center"/>
    </xf>
    <xf numFmtId="0" fontId="35" fillId="0" borderId="4" xfId="0" applyFont="1" applyBorder="1" applyAlignment="1">
      <alignment horizontal="center"/>
    </xf>
    <xf numFmtId="0" fontId="38" fillId="0" borderId="6" xfId="0" applyFont="1" applyBorder="1" applyAlignment="1">
      <alignment horizontal="left"/>
    </xf>
    <xf numFmtId="0" fontId="38" fillId="0" borderId="4" xfId="0" applyFont="1" applyBorder="1" applyAlignment="1">
      <alignment horizontal="left"/>
    </xf>
    <xf numFmtId="0" fontId="40" fillId="0" borderId="6" xfId="0" applyFont="1" applyBorder="1" applyAlignment="1">
      <alignment horizontal="left" vertical="center" wrapText="1" readingOrder="1"/>
    </xf>
    <xf numFmtId="0" fontId="40" fillId="0" borderId="4" xfId="0" applyFont="1" applyBorder="1" applyAlignment="1">
      <alignment horizontal="left" vertical="center" wrapText="1" readingOrder="1"/>
    </xf>
    <xf numFmtId="0" fontId="15" fillId="0" borderId="2" xfId="0" applyFont="1" applyBorder="1" applyAlignment="1">
      <alignment horizontal="left" wrapText="1" readingOrder="1"/>
    </xf>
    <xf numFmtId="0" fontId="15" fillId="0" borderId="2" xfId="0" applyFont="1" applyBorder="1" applyAlignment="1">
      <alignment horizontal="left" readingOrder="1"/>
    </xf>
    <xf numFmtId="0" fontId="17" fillId="0" borderId="2" xfId="0" applyFont="1" applyBorder="1" applyAlignment="1">
      <alignment horizontal="left" readingOrder="1"/>
    </xf>
    <xf numFmtId="0" fontId="15" fillId="0" borderId="6" xfId="0" applyFont="1" applyBorder="1" applyAlignment="1">
      <alignment horizontal="center" readingOrder="1"/>
    </xf>
    <xf numFmtId="0" fontId="15" fillId="0" borderId="4" xfId="0" applyFont="1" applyBorder="1" applyAlignment="1">
      <alignment horizontal="center" readingOrder="1"/>
    </xf>
    <xf numFmtId="0" fontId="38" fillId="0" borderId="2" xfId="0" applyFont="1" applyBorder="1" applyAlignment="1">
      <alignment horizontal="left"/>
    </xf>
    <xf numFmtId="0" fontId="10" fillId="0" borderId="4" xfId="0" applyFont="1" applyBorder="1"/>
    <xf numFmtId="0" fontId="10" fillId="0" borderId="6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5" fillId="0" borderId="0" xfId="5" applyFont="1" applyBorder="1" applyAlignment="1" applyProtection="1">
      <alignment horizontal="center" vertical="center"/>
    </xf>
    <xf numFmtId="0" fontId="12" fillId="0" borderId="0" xfId="0" applyFont="1" applyAlignment="1">
      <alignment horizontal="center" vertical="center" wrapText="1" readingOrder="1"/>
    </xf>
  </cellXfs>
  <cellStyles count="6">
    <cellStyle name="Comma [0]" xfId="4" builtinId="6"/>
    <cellStyle name="Hyperlink" xfId="5" builtinId="8"/>
    <cellStyle name="Normal" xfId="0" builtinId="0"/>
    <cellStyle name="Normal 2" xfId="2"/>
    <cellStyle name="Normal 3" xfId="1"/>
    <cellStyle name="Normal 3 2" xfId="3"/>
  </cellStyles>
  <dxfs count="10"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color auto="1"/>
      </font>
      <fill>
        <patternFill>
          <bgColor rgb="FFFFFF99"/>
        </patternFill>
      </fill>
    </dxf>
    <dxf>
      <font>
        <b val="0"/>
        <i val="0"/>
        <color auto="1"/>
      </font>
      <fill>
        <patternFill>
          <bgColor rgb="FFFFFF9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763189</xdr:colOff>
      <xdr:row>63</xdr:row>
      <xdr:rowOff>74652</xdr:rowOff>
    </xdr:from>
    <xdr:to>
      <xdr:col>6</xdr:col>
      <xdr:colOff>235017</xdr:colOff>
      <xdr:row>70</xdr:row>
      <xdr:rowOff>14403</xdr:rowOff>
    </xdr:to>
    <xdr:pic>
      <xdr:nvPicPr>
        <xdr:cNvPr id="2" name="Picture 3" descr="1660307982165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 rot="3654164">
          <a:off x="3258980" y="22222837"/>
          <a:ext cx="1087234" cy="242121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806824</xdr:colOff>
      <xdr:row>16</xdr:row>
      <xdr:rowOff>116542</xdr:rowOff>
    </xdr:from>
    <xdr:to>
      <xdr:col>6</xdr:col>
      <xdr:colOff>278652</xdr:colOff>
      <xdr:row>23</xdr:row>
      <xdr:rowOff>20435</xdr:rowOff>
    </xdr:to>
    <xdr:pic>
      <xdr:nvPicPr>
        <xdr:cNvPr id="3" name="Picture 3" descr="1660307982165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 rot="3654164">
          <a:off x="3302615" y="4613222"/>
          <a:ext cx="1087234" cy="242121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35859</xdr:colOff>
      <xdr:row>1</xdr:row>
      <xdr:rowOff>62202</xdr:rowOff>
    </xdr:from>
    <xdr:to>
      <xdr:col>1</xdr:col>
      <xdr:colOff>269837</xdr:colOff>
      <xdr:row>4</xdr:row>
      <xdr:rowOff>143434</xdr:rowOff>
    </xdr:to>
    <xdr:pic>
      <xdr:nvPicPr>
        <xdr:cNvPr id="4" name="Picture 2" descr="LAMBANG BARU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5859" y="241496"/>
          <a:ext cx="619460" cy="708762"/>
        </a:xfrm>
        <a:prstGeom prst="rect">
          <a:avLst/>
        </a:prstGeom>
        <a:noFill/>
      </xdr:spPr>
    </xdr:pic>
    <xdr:clientData/>
  </xdr:twoCellAnchor>
  <xdr:twoCellAnchor>
    <xdr:from>
      <xdr:col>0</xdr:col>
      <xdr:colOff>0</xdr:colOff>
      <xdr:row>33</xdr:row>
      <xdr:rowOff>0</xdr:rowOff>
    </xdr:from>
    <xdr:to>
      <xdr:col>1</xdr:col>
      <xdr:colOff>233978</xdr:colOff>
      <xdr:row>36</xdr:row>
      <xdr:rowOff>63303</xdr:rowOff>
    </xdr:to>
    <xdr:pic>
      <xdr:nvPicPr>
        <xdr:cNvPr id="6" name="Picture 2" descr="LAMBANG BARU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9144000"/>
          <a:ext cx="619460" cy="708762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26004</xdr:colOff>
      <xdr:row>0</xdr:row>
      <xdr:rowOff>83820</xdr:rowOff>
    </xdr:from>
    <xdr:to>
      <xdr:col>3</xdr:col>
      <xdr:colOff>571500</xdr:colOff>
      <xdr:row>3</xdr:row>
      <xdr:rowOff>18395</xdr:rowOff>
    </xdr:to>
    <xdr:pic>
      <xdr:nvPicPr>
        <xdr:cNvPr id="5" name="Picture 4" descr="LAMBANG BARU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775044" y="83820"/>
          <a:ext cx="545496" cy="696575"/>
        </a:xfrm>
        <a:prstGeom prst="rect">
          <a:avLst/>
        </a:prstGeom>
        <a:noFill/>
      </xdr:spPr>
    </xdr:pic>
    <xdr:clientData/>
  </xdr:twoCellAnchor>
  <xdr:twoCellAnchor>
    <xdr:from>
      <xdr:col>2</xdr:col>
      <xdr:colOff>3415553</xdr:colOff>
      <xdr:row>4</xdr:row>
      <xdr:rowOff>53788</xdr:rowOff>
    </xdr:from>
    <xdr:to>
      <xdr:col>11</xdr:col>
      <xdr:colOff>779930</xdr:colOff>
      <xdr:row>4</xdr:row>
      <xdr:rowOff>98613</xdr:rowOff>
    </xdr:to>
    <xdr:cxnSp macro="">
      <xdr:nvCxnSpPr>
        <xdr:cNvPr id="6" name="Straight Connector 5"/>
        <xdr:cNvCxnSpPr/>
      </xdr:nvCxnSpPr>
      <xdr:spPr>
        <a:xfrm flipV="1">
          <a:off x="3750833" y="998668"/>
          <a:ext cx="6051177" cy="44825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214256</xdr:colOff>
      <xdr:row>85</xdr:row>
      <xdr:rowOff>98610</xdr:rowOff>
    </xdr:from>
    <xdr:to>
      <xdr:col>22</xdr:col>
      <xdr:colOff>151290</xdr:colOff>
      <xdr:row>90</xdr:row>
      <xdr:rowOff>37943</xdr:rowOff>
    </xdr:to>
    <xdr:pic>
      <xdr:nvPicPr>
        <xdr:cNvPr id="7" name="Picture 6" descr="1660307982165.pn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 rot="3654164">
          <a:off x="14759686" y="16871380"/>
          <a:ext cx="853733" cy="23754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perpusda.bengkuluprov.go.id/" TargetMode="External"/><Relationship Id="rId2" Type="http://schemas.openxmlformats.org/officeDocument/2006/relationships/hyperlink" Target="http://perpusda.bengkuluprov.go.id/" TargetMode="External"/><Relationship Id="rId1" Type="http://schemas.openxmlformats.org/officeDocument/2006/relationships/hyperlink" Target="http://perpusda.bengkuluprov.go.id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erpusda.bengkuluprov.go.id/" TargetMode="External"/><Relationship Id="rId1" Type="http://schemas.openxmlformats.org/officeDocument/2006/relationships/hyperlink" Target="http://perpusda.bengkuluprov.go.id/" TargetMode="Externa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6"/>
  <sheetViews>
    <sheetView view="pageBreakPreview" topLeftCell="A61" zoomScale="70" zoomScaleSheetLayoutView="70" workbookViewId="0">
      <selection activeCell="P49" sqref="P49"/>
    </sheetView>
  </sheetViews>
  <sheetFormatPr defaultRowHeight="15" x14ac:dyDescent="0.25"/>
  <cols>
    <col min="1" max="1" width="5.5703125" customWidth="1"/>
    <col min="3" max="3" width="7.42578125" customWidth="1"/>
    <col min="4" max="4" width="14.7109375" customWidth="1"/>
    <col min="5" max="5" width="19.42578125" customWidth="1"/>
    <col min="6" max="6" width="9.28515625" customWidth="1"/>
    <col min="7" max="7" width="12.85546875" customWidth="1"/>
    <col min="8" max="8" width="9.85546875" customWidth="1"/>
  </cols>
  <sheetData>
    <row r="1" spans="1:10" x14ac:dyDescent="0.25">
      <c r="A1" s="12"/>
      <c r="B1" s="12"/>
      <c r="C1" s="12"/>
      <c r="D1" s="12"/>
      <c r="E1" s="12"/>
      <c r="F1" s="12"/>
    </row>
    <row r="2" spans="1:10" ht="23.45" customHeight="1" x14ac:dyDescent="0.35">
      <c r="A2" s="28" t="s">
        <v>64</v>
      </c>
      <c r="B2" s="122" t="s">
        <v>89</v>
      </c>
      <c r="C2" s="122"/>
      <c r="D2" s="122"/>
      <c r="E2" s="122"/>
      <c r="F2" s="122"/>
      <c r="G2" s="122"/>
      <c r="H2" s="122"/>
    </row>
    <row r="3" spans="1:10" ht="16.149999999999999" customHeight="1" x14ac:dyDescent="0.35">
      <c r="A3" s="29" t="s">
        <v>64</v>
      </c>
      <c r="B3" s="123" t="s">
        <v>74</v>
      </c>
      <c r="C3" s="123"/>
      <c r="D3" s="123"/>
      <c r="E3" s="123"/>
      <c r="F3" s="123"/>
      <c r="G3" s="123"/>
      <c r="H3" s="123"/>
    </row>
    <row r="4" spans="1:10" ht="9.6" customHeight="1" x14ac:dyDescent="0.25">
      <c r="A4" s="30" t="s">
        <v>64</v>
      </c>
      <c r="B4" s="124" t="s">
        <v>75</v>
      </c>
      <c r="C4" s="124"/>
      <c r="D4" s="124"/>
      <c r="E4" s="124"/>
      <c r="F4" s="124"/>
      <c r="G4" s="124"/>
      <c r="H4" s="124"/>
    </row>
    <row r="5" spans="1:10" ht="11.45" customHeight="1" x14ac:dyDescent="0.25">
      <c r="A5" s="58" t="s">
        <v>64</v>
      </c>
      <c r="B5" s="125" t="s">
        <v>76</v>
      </c>
      <c r="C5" s="125"/>
      <c r="D5" s="125"/>
      <c r="E5" s="125"/>
      <c r="F5" s="125"/>
      <c r="G5" s="125"/>
      <c r="H5" s="125"/>
    </row>
    <row r="6" spans="1:10" ht="11.45" customHeight="1" x14ac:dyDescent="0.25">
      <c r="A6" s="60"/>
      <c r="B6" s="60"/>
      <c r="C6" s="60"/>
      <c r="D6" s="60"/>
      <c r="E6" s="60"/>
      <c r="F6" s="60"/>
      <c r="G6" s="60"/>
      <c r="H6" s="60"/>
    </row>
    <row r="7" spans="1:10" ht="16.149999999999999" customHeight="1" x14ac:dyDescent="0.25">
      <c r="A7" s="60"/>
      <c r="B7" s="126" t="s">
        <v>91</v>
      </c>
      <c r="C7" s="126"/>
      <c r="D7" s="126"/>
      <c r="E7" s="126"/>
      <c r="F7" s="126"/>
      <c r="G7" s="126"/>
      <c r="H7" s="126"/>
    </row>
    <row r="8" spans="1:10" ht="6" customHeight="1" x14ac:dyDescent="0.25">
      <c r="A8" s="62"/>
      <c r="B8" s="62"/>
      <c r="C8" s="62"/>
      <c r="D8" s="62"/>
      <c r="E8" s="62"/>
      <c r="F8" s="62"/>
      <c r="G8" s="62"/>
      <c r="H8" s="62"/>
    </row>
    <row r="10" spans="1:10" x14ac:dyDescent="0.25">
      <c r="A10" s="121" t="s">
        <v>0</v>
      </c>
      <c r="B10" s="120" t="s">
        <v>1</v>
      </c>
      <c r="C10" s="120" t="s">
        <v>2</v>
      </c>
      <c r="D10" s="120" t="s">
        <v>3</v>
      </c>
      <c r="E10" s="120" t="s">
        <v>4</v>
      </c>
      <c r="F10" s="120" t="s">
        <v>5</v>
      </c>
      <c r="G10" s="120" t="s">
        <v>6</v>
      </c>
      <c r="H10" s="120"/>
    </row>
    <row r="11" spans="1:10" ht="30" x14ac:dyDescent="0.25">
      <c r="A11" s="121"/>
      <c r="B11" s="120"/>
      <c r="C11" s="120"/>
      <c r="D11" s="120"/>
      <c r="E11" s="120"/>
      <c r="F11" s="120"/>
      <c r="G11" s="61" t="s">
        <v>7</v>
      </c>
      <c r="H11" s="61" t="s">
        <v>8</v>
      </c>
    </row>
    <row r="12" spans="1:10" ht="137.25" customHeight="1" x14ac:dyDescent="0.25">
      <c r="A12" s="120">
        <v>23</v>
      </c>
      <c r="B12" s="120" t="s">
        <v>9</v>
      </c>
      <c r="C12" s="61" t="s">
        <v>84</v>
      </c>
      <c r="D12" s="37" t="s">
        <v>10</v>
      </c>
      <c r="E12" s="63" t="s">
        <v>11</v>
      </c>
      <c r="F12" s="61" t="s">
        <v>18</v>
      </c>
      <c r="G12" s="39" t="e">
        <f>#REF!</f>
        <v>#REF!</v>
      </c>
      <c r="H12" s="40" t="e">
        <f>#REF!</f>
        <v>#REF!</v>
      </c>
      <c r="J12">
        <v>60</v>
      </c>
    </row>
    <row r="13" spans="1:10" ht="182.45" customHeight="1" x14ac:dyDescent="0.25">
      <c r="A13" s="120"/>
      <c r="B13" s="120"/>
      <c r="C13" s="61" t="s">
        <v>85</v>
      </c>
      <c r="D13" s="37" t="s">
        <v>12</v>
      </c>
      <c r="E13" s="63" t="s">
        <v>13</v>
      </c>
      <c r="F13" s="61" t="s">
        <v>47</v>
      </c>
      <c r="G13" s="39" t="e">
        <f>#REF!</f>
        <v>#REF!</v>
      </c>
      <c r="H13" s="40" t="e">
        <f>G13/12*100</f>
        <v>#REF!</v>
      </c>
    </row>
    <row r="14" spans="1:10" ht="15.75" x14ac:dyDescent="0.25">
      <c r="A14" s="41"/>
      <c r="B14" s="41"/>
      <c r="C14" s="41"/>
      <c r="D14" s="41"/>
      <c r="E14" s="41"/>
      <c r="F14" s="41"/>
      <c r="G14" s="41"/>
      <c r="H14" s="41"/>
    </row>
    <row r="15" spans="1:10" ht="15.75" x14ac:dyDescent="0.25">
      <c r="A15" s="41"/>
      <c r="B15" s="41"/>
      <c r="C15" s="41"/>
      <c r="D15" s="41"/>
      <c r="E15" s="42" t="s">
        <v>92</v>
      </c>
      <c r="F15" s="41"/>
      <c r="G15" s="41"/>
      <c r="H15" s="41"/>
    </row>
    <row r="16" spans="1:10" ht="15.75" x14ac:dyDescent="0.25">
      <c r="A16" s="41"/>
      <c r="B16" s="41"/>
      <c r="C16" s="41"/>
      <c r="D16" s="43"/>
      <c r="E16" s="42" t="s">
        <v>41</v>
      </c>
      <c r="F16" s="41"/>
      <c r="G16" s="41"/>
      <c r="H16" s="41"/>
    </row>
    <row r="17" spans="1:8" ht="15.75" x14ac:dyDescent="0.25">
      <c r="A17" s="41"/>
      <c r="B17" s="41"/>
      <c r="C17" s="41"/>
      <c r="D17" s="41"/>
      <c r="E17" s="42" t="s">
        <v>42</v>
      </c>
      <c r="F17" s="41"/>
      <c r="G17" s="41"/>
      <c r="H17" s="41"/>
    </row>
    <row r="18" spans="1:8" ht="15.75" x14ac:dyDescent="0.25">
      <c r="A18" s="41"/>
      <c r="B18" s="41"/>
      <c r="C18" s="41"/>
      <c r="D18" s="41"/>
      <c r="E18" s="42"/>
      <c r="F18" s="41"/>
      <c r="G18" s="41"/>
      <c r="H18" s="41"/>
    </row>
    <row r="19" spans="1:8" ht="15.75" x14ac:dyDescent="0.25">
      <c r="A19" s="41"/>
      <c r="B19" s="41"/>
      <c r="C19" s="41"/>
      <c r="D19" s="41"/>
      <c r="E19" s="42"/>
      <c r="F19" s="41"/>
      <c r="G19" s="41"/>
      <c r="H19" s="41"/>
    </row>
    <row r="20" spans="1:8" ht="15.75" x14ac:dyDescent="0.25">
      <c r="A20" s="41"/>
      <c r="B20" s="41"/>
      <c r="C20" s="41"/>
      <c r="D20" s="41"/>
      <c r="E20" s="42"/>
      <c r="F20" s="41"/>
      <c r="G20" s="41"/>
      <c r="H20" s="41"/>
    </row>
    <row r="21" spans="1:8" ht="8.4499999999999993" customHeight="1" x14ac:dyDescent="0.25">
      <c r="A21" s="41"/>
      <c r="B21" s="41"/>
      <c r="C21" s="41"/>
      <c r="D21" s="41"/>
      <c r="E21" s="42"/>
      <c r="F21" s="41"/>
      <c r="G21" s="41"/>
      <c r="H21" s="41"/>
    </row>
    <row r="22" spans="1:8" ht="15.75" x14ac:dyDescent="0.25">
      <c r="A22" s="41"/>
      <c r="B22" s="41"/>
      <c r="C22" s="41"/>
      <c r="D22" s="41"/>
      <c r="E22" s="42"/>
      <c r="F22" s="41"/>
      <c r="G22" s="41"/>
      <c r="H22" s="41"/>
    </row>
    <row r="23" spans="1:8" ht="15.75" x14ac:dyDescent="0.25">
      <c r="A23" s="41"/>
      <c r="B23" s="41"/>
      <c r="C23" s="41"/>
      <c r="D23" s="41"/>
      <c r="E23" s="131" t="s">
        <v>48</v>
      </c>
      <c r="F23" s="131"/>
      <c r="G23" s="41"/>
      <c r="H23" s="41"/>
    </row>
    <row r="24" spans="1:8" ht="10.9" customHeight="1" x14ac:dyDescent="0.25">
      <c r="A24" s="41"/>
      <c r="B24" s="41"/>
      <c r="C24" s="41"/>
      <c r="D24" s="41"/>
      <c r="E24" s="132" t="s">
        <v>83</v>
      </c>
      <c r="F24" s="132"/>
      <c r="G24" s="41"/>
      <c r="H24" s="41"/>
    </row>
    <row r="25" spans="1:8" ht="12.6" customHeight="1" x14ac:dyDescent="0.25">
      <c r="A25" s="41"/>
      <c r="B25" s="41"/>
      <c r="C25" s="41"/>
      <c r="D25" s="41"/>
      <c r="E25" s="132" t="s">
        <v>49</v>
      </c>
      <c r="F25" s="132"/>
      <c r="G25" s="41"/>
      <c r="H25" s="41"/>
    </row>
    <row r="26" spans="1:8" ht="15.75" x14ac:dyDescent="0.25">
      <c r="A26" s="41"/>
      <c r="B26" s="41"/>
      <c r="C26" s="41"/>
      <c r="D26" s="41"/>
      <c r="E26" s="41"/>
      <c r="F26" s="41"/>
      <c r="G26" s="41"/>
      <c r="H26" s="41"/>
    </row>
    <row r="27" spans="1:8" ht="15.75" x14ac:dyDescent="0.25">
      <c r="A27" s="41"/>
      <c r="B27" s="41"/>
      <c r="C27" s="41"/>
      <c r="D27" s="41"/>
      <c r="E27" s="41"/>
      <c r="F27" s="41"/>
      <c r="G27" s="41"/>
      <c r="H27" s="41"/>
    </row>
    <row r="28" spans="1:8" ht="15.75" x14ac:dyDescent="0.25">
      <c r="A28" s="41"/>
      <c r="B28" s="41"/>
      <c r="C28" s="41"/>
      <c r="D28" s="41"/>
      <c r="E28" s="41"/>
      <c r="F28" s="41"/>
      <c r="G28" s="41"/>
      <c r="H28" s="41"/>
    </row>
    <row r="29" spans="1:8" ht="15.75" x14ac:dyDescent="0.25">
      <c r="A29" s="41"/>
      <c r="B29" s="41"/>
      <c r="C29" s="41"/>
      <c r="D29" s="41"/>
      <c r="E29" s="41"/>
      <c r="F29" s="41"/>
      <c r="G29" s="41"/>
      <c r="H29" s="41"/>
    </row>
    <row r="30" spans="1:8" ht="15.75" x14ac:dyDescent="0.25">
      <c r="A30" s="41"/>
      <c r="B30" s="41"/>
      <c r="C30" s="41"/>
      <c r="D30" s="41"/>
      <c r="E30" s="41"/>
      <c r="F30" s="41"/>
      <c r="G30" s="41"/>
      <c r="H30" s="41"/>
    </row>
    <row r="31" spans="1:8" ht="15.75" x14ac:dyDescent="0.25">
      <c r="A31" s="41"/>
      <c r="B31" s="41"/>
      <c r="C31" s="41"/>
      <c r="D31" s="41"/>
      <c r="E31" s="41"/>
      <c r="F31" s="41"/>
      <c r="G31" s="41"/>
      <c r="H31" s="41"/>
    </row>
    <row r="32" spans="1:8" ht="15.75" x14ac:dyDescent="0.25">
      <c r="A32" s="41"/>
      <c r="B32" s="41"/>
      <c r="C32" s="41"/>
      <c r="D32" s="41"/>
      <c r="E32" s="41"/>
      <c r="F32" s="41"/>
      <c r="G32" s="41"/>
      <c r="H32" s="41"/>
    </row>
    <row r="33" spans="1:12" ht="15.75" x14ac:dyDescent="0.25">
      <c r="A33" s="41"/>
      <c r="B33" s="41"/>
      <c r="C33" s="41"/>
      <c r="D33" s="41"/>
      <c r="E33" s="41"/>
      <c r="F33" s="41"/>
      <c r="G33" s="41"/>
      <c r="H33" s="41"/>
    </row>
    <row r="34" spans="1:12" ht="21" x14ac:dyDescent="0.35">
      <c r="A34" s="122" t="s">
        <v>89</v>
      </c>
      <c r="B34" s="122"/>
      <c r="C34" s="122"/>
      <c r="D34" s="122"/>
      <c r="E34" s="122"/>
      <c r="F34" s="122"/>
      <c r="G34" s="122"/>
      <c r="H34" s="122"/>
    </row>
    <row r="35" spans="1:12" ht="18.600000000000001" customHeight="1" x14ac:dyDescent="0.35">
      <c r="A35" s="123" t="s">
        <v>74</v>
      </c>
      <c r="B35" s="123"/>
      <c r="C35" s="123"/>
      <c r="D35" s="123"/>
      <c r="E35" s="123"/>
      <c r="F35" s="123"/>
      <c r="G35" s="123"/>
      <c r="H35" s="123"/>
    </row>
    <row r="36" spans="1:12" ht="10.9" customHeight="1" x14ac:dyDescent="0.25">
      <c r="A36" s="124" t="s">
        <v>75</v>
      </c>
      <c r="B36" s="124"/>
      <c r="C36" s="124"/>
      <c r="D36" s="124"/>
      <c r="E36" s="124"/>
      <c r="F36" s="124"/>
      <c r="G36" s="124"/>
      <c r="H36" s="124"/>
    </row>
    <row r="37" spans="1:12" ht="10.15" customHeight="1" x14ac:dyDescent="0.25">
      <c r="A37" s="134" t="s">
        <v>76</v>
      </c>
      <c r="B37" s="134"/>
      <c r="C37" s="134"/>
      <c r="D37" s="134"/>
      <c r="E37" s="134"/>
      <c r="F37" s="134"/>
      <c r="G37" s="134"/>
      <c r="H37" s="134"/>
    </row>
    <row r="38" spans="1:12" ht="10.15" customHeight="1" x14ac:dyDescent="0.25">
      <c r="A38" s="60"/>
      <c r="B38" s="64"/>
      <c r="C38" s="64"/>
      <c r="D38" s="64"/>
      <c r="E38" s="64"/>
      <c r="F38" s="64"/>
      <c r="G38" s="65"/>
      <c r="H38" s="66"/>
    </row>
    <row r="39" spans="1:12" ht="16.899999999999999" customHeight="1" x14ac:dyDescent="0.3">
      <c r="A39" s="60"/>
      <c r="B39" s="133" t="s">
        <v>90</v>
      </c>
      <c r="C39" s="133"/>
      <c r="D39" s="133"/>
      <c r="E39" s="133"/>
      <c r="F39" s="133"/>
      <c r="G39" s="133"/>
      <c r="H39" s="67"/>
    </row>
    <row r="40" spans="1:12" ht="10.15" customHeight="1" x14ac:dyDescent="0.25">
      <c r="A40" s="60"/>
      <c r="B40" s="60"/>
      <c r="C40" s="60"/>
      <c r="D40" s="60"/>
      <c r="E40" s="60"/>
      <c r="F40" s="60"/>
      <c r="G40" s="59"/>
      <c r="H40" s="59"/>
    </row>
    <row r="41" spans="1:12" x14ac:dyDescent="0.25">
      <c r="A41" s="127" t="s">
        <v>0</v>
      </c>
      <c r="B41" s="129" t="s">
        <v>1</v>
      </c>
      <c r="C41" s="129" t="s">
        <v>2</v>
      </c>
      <c r="D41" s="129" t="s">
        <v>14</v>
      </c>
      <c r="E41" s="129" t="s">
        <v>4</v>
      </c>
      <c r="F41" s="129" t="s">
        <v>5</v>
      </c>
      <c r="G41" s="120" t="s">
        <v>6</v>
      </c>
      <c r="H41" s="120"/>
    </row>
    <row r="42" spans="1:12" ht="30" x14ac:dyDescent="0.25">
      <c r="A42" s="128"/>
      <c r="B42" s="130"/>
      <c r="C42" s="130"/>
      <c r="D42" s="130"/>
      <c r="E42" s="130"/>
      <c r="F42" s="130"/>
      <c r="G42" s="36" t="s">
        <v>7</v>
      </c>
      <c r="H42" s="36" t="s">
        <v>8</v>
      </c>
    </row>
    <row r="43" spans="1:12" ht="15.75" x14ac:dyDescent="0.25">
      <c r="A43" s="129">
        <v>23</v>
      </c>
      <c r="B43" s="129" t="s">
        <v>15</v>
      </c>
      <c r="C43" s="140" t="s">
        <v>10</v>
      </c>
      <c r="D43" s="141"/>
      <c r="E43" s="142"/>
      <c r="F43" s="142"/>
      <c r="G43" s="142"/>
      <c r="H43" s="143"/>
    </row>
    <row r="44" spans="1:12" ht="120" x14ac:dyDescent="0.25">
      <c r="A44" s="139"/>
      <c r="B44" s="139"/>
      <c r="C44" s="144">
        <v>1</v>
      </c>
      <c r="D44" s="146" t="s">
        <v>16</v>
      </c>
      <c r="E44" s="44" t="s">
        <v>17</v>
      </c>
      <c r="F44" s="38" t="s">
        <v>18</v>
      </c>
      <c r="G44" s="45">
        <v>175320</v>
      </c>
      <c r="H44" s="46">
        <f>G44/G45</f>
        <v>8.4330707979670586E-2</v>
      </c>
    </row>
    <row r="45" spans="1:12" ht="45" customHeight="1" x14ac:dyDescent="0.25">
      <c r="A45" s="139"/>
      <c r="B45" s="139"/>
      <c r="C45" s="145"/>
      <c r="D45" s="146"/>
      <c r="E45" s="44" t="s">
        <v>19</v>
      </c>
      <c r="F45" s="38" t="s">
        <v>43</v>
      </c>
      <c r="G45" s="45">
        <v>2078958</v>
      </c>
      <c r="H45" s="40"/>
      <c r="K45">
        <v>2168</v>
      </c>
      <c r="L45">
        <v>63</v>
      </c>
    </row>
    <row r="46" spans="1:12" ht="92.45" customHeight="1" x14ac:dyDescent="0.25">
      <c r="A46" s="139"/>
      <c r="B46" s="139"/>
      <c r="C46" s="129">
        <v>2</v>
      </c>
      <c r="D46" s="47" t="s">
        <v>20</v>
      </c>
      <c r="E46" s="44" t="s">
        <v>21</v>
      </c>
      <c r="F46" s="38" t="s">
        <v>18</v>
      </c>
      <c r="G46" s="48">
        <v>30024</v>
      </c>
      <c r="H46" s="40">
        <f>G46/G47*100</f>
        <v>1.4441850196107859</v>
      </c>
      <c r="K46">
        <v>3426</v>
      </c>
      <c r="L46">
        <v>23</v>
      </c>
    </row>
    <row r="47" spans="1:12" ht="35.450000000000003" customHeight="1" x14ac:dyDescent="0.25">
      <c r="A47" s="139"/>
      <c r="B47" s="139"/>
      <c r="C47" s="130"/>
      <c r="D47" s="49"/>
      <c r="E47" s="44" t="s">
        <v>22</v>
      </c>
      <c r="F47" s="38" t="s">
        <v>43</v>
      </c>
      <c r="G47" s="45">
        <v>2078958</v>
      </c>
      <c r="H47" s="40"/>
    </row>
    <row r="48" spans="1:12" ht="90" x14ac:dyDescent="0.25">
      <c r="A48" s="139"/>
      <c r="B48" s="139"/>
      <c r="C48" s="129">
        <v>3</v>
      </c>
      <c r="D48" s="147" t="s">
        <v>23</v>
      </c>
      <c r="E48" s="44" t="s">
        <v>24</v>
      </c>
      <c r="F48" s="38" t="s">
        <v>18</v>
      </c>
      <c r="G48" s="48">
        <v>1312</v>
      </c>
      <c r="H48" s="50">
        <f>G48/G49</f>
        <v>6.3108538027223252E-4</v>
      </c>
      <c r="J48">
        <f>SUM(J45:L46)</f>
        <v>5680</v>
      </c>
    </row>
    <row r="49" spans="1:8" ht="46.15" customHeight="1" x14ac:dyDescent="0.25">
      <c r="A49" s="139"/>
      <c r="B49" s="139"/>
      <c r="C49" s="130"/>
      <c r="D49" s="148"/>
      <c r="E49" s="44" t="s">
        <v>19</v>
      </c>
      <c r="F49" s="38" t="s">
        <v>43</v>
      </c>
      <c r="G49" s="45">
        <v>2078958</v>
      </c>
      <c r="H49" s="40"/>
    </row>
    <row r="50" spans="1:8" ht="75" x14ac:dyDescent="0.25">
      <c r="A50" s="139"/>
      <c r="B50" s="139"/>
      <c r="C50" s="129">
        <v>4</v>
      </c>
      <c r="D50" s="147" t="s">
        <v>25</v>
      </c>
      <c r="E50" s="44" t="s">
        <v>26</v>
      </c>
      <c r="F50" s="38" t="s">
        <v>18</v>
      </c>
      <c r="G50" s="48">
        <v>34</v>
      </c>
      <c r="H50" s="46">
        <v>1.2800000000000001E-2</v>
      </c>
    </row>
    <row r="51" spans="1:8" ht="61.9" customHeight="1" x14ac:dyDescent="0.25">
      <c r="A51" s="139"/>
      <c r="B51" s="139"/>
      <c r="C51" s="130"/>
      <c r="D51" s="148"/>
      <c r="E51" s="44" t="s">
        <v>27</v>
      </c>
      <c r="F51" s="38"/>
      <c r="G51" s="48">
        <v>2651</v>
      </c>
      <c r="H51" s="40"/>
    </row>
    <row r="52" spans="1:8" ht="75" x14ac:dyDescent="0.25">
      <c r="A52" s="139"/>
      <c r="B52" s="139"/>
      <c r="C52" s="51">
        <v>5</v>
      </c>
      <c r="D52" s="52" t="s">
        <v>28</v>
      </c>
      <c r="E52" s="53"/>
      <c r="F52" s="38" t="s">
        <v>29</v>
      </c>
      <c r="G52" s="48">
        <v>65</v>
      </c>
      <c r="H52" s="54">
        <f>G52</f>
        <v>65</v>
      </c>
    </row>
    <row r="53" spans="1:8" ht="60" x14ac:dyDescent="0.25">
      <c r="A53" s="139"/>
      <c r="B53" s="139"/>
      <c r="C53" s="51">
        <v>6</v>
      </c>
      <c r="D53" s="52" t="s">
        <v>30</v>
      </c>
      <c r="E53" s="53"/>
      <c r="F53" s="38" t="s">
        <v>31</v>
      </c>
      <c r="G53" s="48">
        <v>3263</v>
      </c>
      <c r="H53" s="55">
        <f>G53</f>
        <v>3263</v>
      </c>
    </row>
    <row r="54" spans="1:8" ht="90" x14ac:dyDescent="0.25">
      <c r="A54" s="139"/>
      <c r="B54" s="139"/>
      <c r="C54" s="51">
        <v>7</v>
      </c>
      <c r="D54" s="52" t="s">
        <v>32</v>
      </c>
      <c r="E54" s="53"/>
      <c r="F54" s="38" t="s">
        <v>33</v>
      </c>
      <c r="G54" s="56">
        <v>376</v>
      </c>
      <c r="H54" s="55">
        <f>G54</f>
        <v>376</v>
      </c>
    </row>
    <row r="55" spans="1:8" ht="105" x14ac:dyDescent="0.25">
      <c r="A55" s="139"/>
      <c r="B55" s="139"/>
      <c r="C55" s="51">
        <v>8</v>
      </c>
      <c r="D55" s="52" t="s">
        <v>88</v>
      </c>
      <c r="E55" s="53"/>
      <c r="F55" s="38" t="s">
        <v>46</v>
      </c>
      <c r="G55" s="48">
        <v>11</v>
      </c>
      <c r="H55" s="54">
        <f>G55</f>
        <v>11</v>
      </c>
    </row>
    <row r="56" spans="1:8" ht="91.15" customHeight="1" x14ac:dyDescent="0.25">
      <c r="A56" s="139"/>
      <c r="B56" s="139"/>
      <c r="C56" s="51">
        <v>9</v>
      </c>
      <c r="D56" s="52" t="s">
        <v>34</v>
      </c>
      <c r="E56" s="53"/>
      <c r="F56" s="38" t="s">
        <v>35</v>
      </c>
      <c r="G56" s="48">
        <v>222</v>
      </c>
      <c r="H56" s="55">
        <f>G56</f>
        <v>222</v>
      </c>
    </row>
    <row r="57" spans="1:8" ht="15.75" x14ac:dyDescent="0.25">
      <c r="A57" s="139"/>
      <c r="B57" s="139"/>
      <c r="C57" s="140" t="s">
        <v>12</v>
      </c>
      <c r="D57" s="141"/>
      <c r="E57" s="142"/>
      <c r="F57" s="142"/>
      <c r="G57" s="142"/>
      <c r="H57" s="143"/>
    </row>
    <row r="58" spans="1:8" ht="119.25" customHeight="1" x14ac:dyDescent="0.25">
      <c r="A58" s="139"/>
      <c r="B58" s="139"/>
      <c r="C58" s="51">
        <v>1</v>
      </c>
      <c r="D58" s="52" t="s">
        <v>36</v>
      </c>
      <c r="E58" s="53"/>
      <c r="F58" s="38" t="s">
        <v>37</v>
      </c>
      <c r="G58" s="48">
        <v>50</v>
      </c>
      <c r="H58" s="57">
        <v>50</v>
      </c>
    </row>
    <row r="59" spans="1:8" ht="73.900000000000006" customHeight="1" x14ac:dyDescent="0.25">
      <c r="A59" s="139"/>
      <c r="B59" s="139"/>
      <c r="C59" s="51">
        <v>2</v>
      </c>
      <c r="D59" s="52" t="s">
        <v>38</v>
      </c>
      <c r="E59" s="53"/>
      <c r="F59" s="38" t="s">
        <v>37</v>
      </c>
      <c r="G59" s="48">
        <v>0</v>
      </c>
      <c r="H59" s="57">
        <f t="shared" ref="H59:H60" si="0">G59</f>
        <v>0</v>
      </c>
    </row>
    <row r="60" spans="1:8" ht="165" x14ac:dyDescent="0.25">
      <c r="A60" s="130"/>
      <c r="B60" s="130"/>
      <c r="C60" s="51">
        <v>3</v>
      </c>
      <c r="D60" s="52" t="s">
        <v>39</v>
      </c>
      <c r="E60" s="53"/>
      <c r="F60" s="38" t="s">
        <v>40</v>
      </c>
      <c r="G60" s="48">
        <v>21</v>
      </c>
      <c r="H60" s="57">
        <f t="shared" si="0"/>
        <v>21</v>
      </c>
    </row>
    <row r="61" spans="1:8" ht="15.75" x14ac:dyDescent="0.25">
      <c r="A61" s="41"/>
      <c r="B61" s="41"/>
      <c r="C61" s="41"/>
      <c r="D61" s="41"/>
      <c r="E61" s="41"/>
      <c r="F61" s="41"/>
      <c r="G61" s="41"/>
      <c r="H61" s="41"/>
    </row>
    <row r="62" spans="1:8" ht="15.75" x14ac:dyDescent="0.25">
      <c r="A62" s="41"/>
      <c r="B62" s="41"/>
      <c r="C62" s="41"/>
      <c r="D62" s="41"/>
      <c r="E62" s="42" t="s">
        <v>87</v>
      </c>
      <c r="F62" s="41"/>
      <c r="G62" s="41"/>
      <c r="H62" s="41"/>
    </row>
    <row r="63" spans="1:8" ht="15.75" x14ac:dyDescent="0.25">
      <c r="A63" s="41"/>
      <c r="B63" s="41"/>
      <c r="C63" s="41"/>
      <c r="D63" s="43"/>
      <c r="E63" s="42" t="s">
        <v>41</v>
      </c>
      <c r="F63" s="41"/>
      <c r="G63" s="41"/>
      <c r="H63" s="41"/>
    </row>
    <row r="64" spans="1:8" ht="15.75" x14ac:dyDescent="0.25">
      <c r="A64" s="41"/>
      <c r="B64" s="41"/>
      <c r="C64" s="41"/>
      <c r="D64" s="41"/>
      <c r="E64" s="42" t="s">
        <v>42</v>
      </c>
      <c r="F64" s="41"/>
      <c r="G64" s="41"/>
      <c r="H64" s="41"/>
    </row>
    <row r="65" spans="1:8" ht="15.75" x14ac:dyDescent="0.25">
      <c r="A65" s="41"/>
      <c r="B65" s="41"/>
      <c r="C65" s="41"/>
      <c r="D65" s="41"/>
      <c r="E65" s="42"/>
      <c r="F65" s="41"/>
      <c r="G65" s="41"/>
      <c r="H65" s="41"/>
    </row>
    <row r="66" spans="1:8" ht="9.6" customHeight="1" x14ac:dyDescent="0.25">
      <c r="A66" s="41"/>
      <c r="B66" s="41"/>
      <c r="C66" s="41"/>
      <c r="D66" s="41"/>
      <c r="E66" s="42"/>
      <c r="F66" s="41"/>
      <c r="G66" s="41"/>
      <c r="H66" s="41"/>
    </row>
    <row r="67" spans="1:8" ht="9.75" customHeight="1" x14ac:dyDescent="0.25">
      <c r="A67" s="41"/>
      <c r="B67" s="41"/>
      <c r="C67" s="41"/>
      <c r="D67" s="41"/>
      <c r="E67" s="42"/>
      <c r="F67" s="41"/>
      <c r="G67" s="41"/>
      <c r="H67" s="41"/>
    </row>
    <row r="68" spans="1:8" ht="15.75" x14ac:dyDescent="0.25">
      <c r="A68" s="41"/>
      <c r="B68" s="41"/>
      <c r="C68" s="41"/>
      <c r="D68" s="41"/>
      <c r="E68" s="42"/>
      <c r="F68" s="41"/>
      <c r="G68" s="41"/>
      <c r="H68" s="41"/>
    </row>
    <row r="69" spans="1:8" ht="15.75" x14ac:dyDescent="0.25">
      <c r="A69" s="41"/>
      <c r="B69" s="41"/>
      <c r="C69" s="41"/>
      <c r="D69" s="41"/>
      <c r="E69" s="42"/>
      <c r="F69" s="41"/>
      <c r="G69" s="41"/>
      <c r="H69" s="41"/>
    </row>
    <row r="70" spans="1:8" ht="15.75" x14ac:dyDescent="0.25">
      <c r="A70" s="41"/>
      <c r="B70" s="41"/>
      <c r="C70" s="41"/>
      <c r="D70" s="41"/>
      <c r="E70" s="131" t="s">
        <v>48</v>
      </c>
      <c r="F70" s="131"/>
      <c r="G70" s="41"/>
      <c r="H70" s="41"/>
    </row>
    <row r="71" spans="1:8" ht="12" customHeight="1" x14ac:dyDescent="0.25">
      <c r="A71" s="41"/>
      <c r="B71" s="41"/>
      <c r="C71" s="41"/>
      <c r="D71" s="41"/>
      <c r="E71" s="132" t="s">
        <v>82</v>
      </c>
      <c r="F71" s="132"/>
      <c r="G71" s="41"/>
      <c r="H71" s="41"/>
    </row>
    <row r="72" spans="1:8" ht="12" customHeight="1" x14ac:dyDescent="0.25">
      <c r="A72" s="41"/>
      <c r="B72" s="41"/>
      <c r="C72" s="41"/>
      <c r="D72" s="41"/>
      <c r="E72" s="132" t="s">
        <v>49</v>
      </c>
      <c r="F72" s="132"/>
      <c r="G72" s="41"/>
      <c r="H72" s="41"/>
    </row>
    <row r="73" spans="1:8" ht="15.75" x14ac:dyDescent="0.25">
      <c r="A73" s="41"/>
      <c r="B73" s="41"/>
      <c r="C73" s="41"/>
      <c r="D73" s="41"/>
      <c r="E73" s="41"/>
      <c r="F73" s="41"/>
      <c r="G73" s="41"/>
      <c r="H73" s="41"/>
    </row>
    <row r="77" spans="1:8" x14ac:dyDescent="0.25">
      <c r="A77" s="135"/>
      <c r="B77" s="137"/>
      <c r="C77" s="137"/>
      <c r="D77" s="137"/>
      <c r="E77" s="137"/>
      <c r="F77" s="153"/>
      <c r="G77" s="155"/>
      <c r="H77" s="155"/>
    </row>
    <row r="78" spans="1:8" x14ac:dyDescent="0.25">
      <c r="A78" s="136"/>
      <c r="B78" s="138"/>
      <c r="C78" s="138"/>
      <c r="D78" s="138"/>
      <c r="E78" s="138"/>
      <c r="F78" s="154"/>
      <c r="G78" s="1"/>
      <c r="H78" s="1"/>
    </row>
    <row r="79" spans="1:8" x14ac:dyDescent="0.25">
      <c r="A79" s="156"/>
      <c r="B79" s="156"/>
      <c r="C79" s="149"/>
      <c r="D79" s="150"/>
      <c r="E79" s="151"/>
      <c r="F79" s="151"/>
      <c r="G79" s="151"/>
      <c r="H79" s="152"/>
    </row>
    <row r="80" spans="1:8" x14ac:dyDescent="0.25">
      <c r="A80" s="157"/>
      <c r="B80" s="157"/>
      <c r="C80" s="159"/>
      <c r="D80" s="161"/>
      <c r="E80" s="2"/>
      <c r="F80" s="3"/>
      <c r="G80" s="4"/>
      <c r="H80" s="5"/>
    </row>
    <row r="81" spans="1:8" x14ac:dyDescent="0.25">
      <c r="A81" s="157"/>
      <c r="B81" s="157"/>
      <c r="C81" s="160"/>
      <c r="D81" s="161"/>
      <c r="E81" s="2"/>
      <c r="F81" s="3"/>
      <c r="G81" s="4"/>
      <c r="H81" s="6"/>
    </row>
    <row r="82" spans="1:8" x14ac:dyDescent="0.25">
      <c r="A82" s="157"/>
      <c r="B82" s="157"/>
      <c r="C82" s="162"/>
      <c r="D82" s="7"/>
      <c r="E82" s="2"/>
      <c r="F82" s="3"/>
      <c r="G82" s="4"/>
      <c r="H82" s="5"/>
    </row>
    <row r="83" spans="1:8" x14ac:dyDescent="0.25">
      <c r="A83" s="157"/>
      <c r="B83" s="157"/>
      <c r="C83" s="163"/>
      <c r="D83" s="8"/>
      <c r="E83" s="2"/>
      <c r="F83" s="3"/>
      <c r="G83" s="4"/>
      <c r="H83" s="6"/>
    </row>
    <row r="84" spans="1:8" x14ac:dyDescent="0.25">
      <c r="A84" s="157"/>
      <c r="B84" s="157"/>
      <c r="C84" s="162"/>
      <c r="D84" s="164"/>
      <c r="E84" s="2"/>
      <c r="F84" s="3"/>
      <c r="G84" s="4"/>
      <c r="H84" s="5"/>
    </row>
    <row r="85" spans="1:8" x14ac:dyDescent="0.25">
      <c r="A85" s="157"/>
      <c r="B85" s="157"/>
      <c r="C85" s="163"/>
      <c r="D85" s="165"/>
      <c r="E85" s="2"/>
      <c r="F85" s="3"/>
      <c r="G85" s="4"/>
      <c r="H85" s="6"/>
    </row>
    <row r="86" spans="1:8" x14ac:dyDescent="0.25">
      <c r="A86" s="157"/>
      <c r="B86" s="157"/>
      <c r="C86" s="162"/>
      <c r="D86" s="164"/>
      <c r="E86" s="2"/>
      <c r="F86" s="3"/>
      <c r="G86" s="4"/>
      <c r="H86" s="5"/>
    </row>
    <row r="87" spans="1:8" x14ac:dyDescent="0.25">
      <c r="A87" s="157"/>
      <c r="B87" s="157"/>
      <c r="C87" s="163"/>
      <c r="D87" s="165"/>
      <c r="E87" s="2"/>
      <c r="F87" s="3"/>
      <c r="G87" s="4"/>
      <c r="H87" s="6"/>
    </row>
    <row r="88" spans="1:8" x14ac:dyDescent="0.25">
      <c r="A88" s="157"/>
      <c r="B88" s="157"/>
      <c r="C88" s="9"/>
      <c r="D88" s="10"/>
      <c r="E88" s="11"/>
      <c r="F88" s="3"/>
      <c r="G88" s="4"/>
      <c r="H88" s="5"/>
    </row>
    <row r="89" spans="1:8" x14ac:dyDescent="0.25">
      <c r="A89" s="157"/>
      <c r="B89" s="157"/>
      <c r="C89" s="9"/>
      <c r="D89" s="10"/>
      <c r="E89" s="11"/>
      <c r="F89" s="3"/>
      <c r="G89" s="4"/>
      <c r="H89" s="5"/>
    </row>
    <row r="90" spans="1:8" x14ac:dyDescent="0.25">
      <c r="A90" s="157"/>
      <c r="B90" s="157"/>
      <c r="C90" s="9"/>
      <c r="D90" s="10"/>
      <c r="E90" s="11"/>
      <c r="F90" s="3"/>
      <c r="G90" s="4"/>
      <c r="H90" s="5"/>
    </row>
    <row r="91" spans="1:8" x14ac:dyDescent="0.25">
      <c r="A91" s="157"/>
      <c r="B91" s="157"/>
      <c r="C91" s="9"/>
      <c r="D91" s="10"/>
      <c r="E91" s="11"/>
      <c r="F91" s="3"/>
      <c r="G91" s="4"/>
      <c r="H91" s="5"/>
    </row>
    <row r="92" spans="1:8" x14ac:dyDescent="0.25">
      <c r="A92" s="157"/>
      <c r="B92" s="157"/>
      <c r="C92" s="9"/>
      <c r="D92" s="10"/>
      <c r="E92" s="11"/>
      <c r="F92" s="3"/>
      <c r="G92" s="4"/>
      <c r="H92" s="5"/>
    </row>
    <row r="93" spans="1:8" x14ac:dyDescent="0.25">
      <c r="A93" s="157"/>
      <c r="B93" s="157"/>
      <c r="C93" s="149"/>
      <c r="D93" s="150"/>
      <c r="E93" s="151"/>
      <c r="F93" s="151"/>
      <c r="G93" s="151"/>
      <c r="H93" s="152"/>
    </row>
    <row r="94" spans="1:8" x14ac:dyDescent="0.25">
      <c r="A94" s="157"/>
      <c r="B94" s="157"/>
      <c r="C94" s="9"/>
      <c r="D94" s="10"/>
      <c r="E94" s="11"/>
      <c r="F94" s="3"/>
      <c r="G94" s="4"/>
      <c r="H94" s="5"/>
    </row>
    <row r="95" spans="1:8" x14ac:dyDescent="0.25">
      <c r="A95" s="157"/>
      <c r="B95" s="157"/>
      <c r="C95" s="9"/>
      <c r="D95" s="10"/>
      <c r="E95" s="11"/>
      <c r="F95" s="3"/>
      <c r="G95" s="4"/>
      <c r="H95" s="5"/>
    </row>
    <row r="96" spans="1:8" x14ac:dyDescent="0.25">
      <c r="A96" s="158"/>
      <c r="B96" s="158"/>
      <c r="C96" s="9"/>
      <c r="D96" s="10"/>
      <c r="E96" s="11"/>
      <c r="F96" s="3"/>
      <c r="G96" s="4"/>
      <c r="H96" s="5"/>
    </row>
  </sheetData>
  <protectedRanges>
    <protectedRange sqref="G12:G13" name="Range1"/>
    <protectedRange sqref="H56 H53:H54 G43:G60" name="Range1_1"/>
    <protectedRange sqref="G79:G96" name="Range1_2"/>
  </protectedRanges>
  <mergeCells count="61">
    <mergeCell ref="A79:A96"/>
    <mergeCell ref="B79:B96"/>
    <mergeCell ref="C79:H79"/>
    <mergeCell ref="C80:C81"/>
    <mergeCell ref="D80:D81"/>
    <mergeCell ref="C82:C83"/>
    <mergeCell ref="C84:C85"/>
    <mergeCell ref="D84:D85"/>
    <mergeCell ref="C86:C87"/>
    <mergeCell ref="D86:D87"/>
    <mergeCell ref="E70:F70"/>
    <mergeCell ref="E71:F71"/>
    <mergeCell ref="E72:F72"/>
    <mergeCell ref="C93:H93"/>
    <mergeCell ref="F77:F78"/>
    <mergeCell ref="G77:H77"/>
    <mergeCell ref="A43:A60"/>
    <mergeCell ref="B43:B60"/>
    <mergeCell ref="C43:H43"/>
    <mergeCell ref="C44:C45"/>
    <mergeCell ref="D44:D45"/>
    <mergeCell ref="C46:C47"/>
    <mergeCell ref="C48:C49"/>
    <mergeCell ref="D48:D49"/>
    <mergeCell ref="C57:H57"/>
    <mergeCell ref="C50:C51"/>
    <mergeCell ref="D50:D51"/>
    <mergeCell ref="A77:A78"/>
    <mergeCell ref="B77:B78"/>
    <mergeCell ref="C77:C78"/>
    <mergeCell ref="D77:D78"/>
    <mergeCell ref="E77:E78"/>
    <mergeCell ref="A41:A42"/>
    <mergeCell ref="B41:B42"/>
    <mergeCell ref="E23:F23"/>
    <mergeCell ref="E24:F24"/>
    <mergeCell ref="E25:F25"/>
    <mergeCell ref="D41:D42"/>
    <mergeCell ref="E41:E42"/>
    <mergeCell ref="F41:F42"/>
    <mergeCell ref="C41:C42"/>
    <mergeCell ref="B39:G39"/>
    <mergeCell ref="A34:H34"/>
    <mergeCell ref="A35:H35"/>
    <mergeCell ref="A36:H36"/>
    <mergeCell ref="A37:H37"/>
    <mergeCell ref="G41:H41"/>
    <mergeCell ref="A12:A13"/>
    <mergeCell ref="B12:B13"/>
    <mergeCell ref="A10:A11"/>
    <mergeCell ref="B2:H2"/>
    <mergeCell ref="B3:H3"/>
    <mergeCell ref="B4:H4"/>
    <mergeCell ref="B5:H5"/>
    <mergeCell ref="F10:F11"/>
    <mergeCell ref="G10:H10"/>
    <mergeCell ref="B10:B11"/>
    <mergeCell ref="C10:C11"/>
    <mergeCell ref="D10:D11"/>
    <mergeCell ref="E10:E11"/>
    <mergeCell ref="B7:H7"/>
  </mergeCells>
  <conditionalFormatting sqref="H12:H13">
    <cfRule type="containsText" dxfId="9" priority="19" operator="containsText" text="tdi">
      <formula>NOT(ISERROR(SEARCH("tdi",H12)))</formula>
    </cfRule>
  </conditionalFormatting>
  <conditionalFormatting sqref="H12:H13">
    <cfRule type="containsText" dxfId="8" priority="18" operator="containsText" text="tdi,BUP">
      <formula>NOT(ISERROR(SEARCH("tdi,BUP",H12)))</formula>
    </cfRule>
  </conditionalFormatting>
  <conditionalFormatting sqref="H58:H60 H55 H44:H52 H12">
    <cfRule type="cellIs" dxfId="7" priority="17" operator="greaterThan">
      <formula>100</formula>
    </cfRule>
  </conditionalFormatting>
  <conditionalFormatting sqref="H41:H42 H10:H11">
    <cfRule type="containsText" dxfId="6" priority="16" operator="containsText" text="tdi">
      <formula>NOT(ISERROR(SEARCH("tdi",H10)))</formula>
    </cfRule>
  </conditionalFormatting>
  <conditionalFormatting sqref="H81 H83 H85 H87:H92 H94:H96">
    <cfRule type="cellIs" dxfId="5" priority="9" operator="greaterThan">
      <formula>100</formula>
    </cfRule>
  </conditionalFormatting>
  <conditionalFormatting sqref="H84">
    <cfRule type="cellIs" dxfId="4" priority="8" operator="greaterThan">
      <formula>100</formula>
    </cfRule>
  </conditionalFormatting>
  <conditionalFormatting sqref="H80">
    <cfRule type="cellIs" dxfId="3" priority="7" operator="greaterThan">
      <formula>100</formula>
    </cfRule>
  </conditionalFormatting>
  <conditionalFormatting sqref="H82">
    <cfRule type="cellIs" dxfId="2" priority="6" operator="greaterThan">
      <formula>100</formula>
    </cfRule>
  </conditionalFormatting>
  <conditionalFormatting sqref="H86">
    <cfRule type="cellIs" dxfId="1" priority="5" operator="greaterThan">
      <formula>100</formula>
    </cfRule>
  </conditionalFormatting>
  <conditionalFormatting sqref="H77:H78">
    <cfRule type="containsText" dxfId="0" priority="4" operator="containsText" text="tdi">
      <formula>NOT(ISERROR(SEARCH("tdi",H77)))</formula>
    </cfRule>
  </conditionalFormatting>
  <hyperlinks>
    <hyperlink ref="A5" r:id="rId1" display="http://perpusda.bengkuluprov.go.id/"/>
    <hyperlink ref="B5" r:id="rId2" display="http://perpusda.bengkuluprov.go.id/"/>
    <hyperlink ref="A37" r:id="rId3" display="http://perpusda.bengkuluprov.go.id/"/>
  </hyperlinks>
  <pageMargins left="1.0629921259842521" right="0.70866141732283472" top="0.74803149606299213" bottom="0.86614173228346458" header="0.31496062992125984" footer="0.31496062992125984"/>
  <pageSetup paperSize="9" scale="93" orientation="portrait" horizontalDpi="4294967293" verticalDpi="300" r:id="rId4"/>
  <rowBreaks count="1" manualBreakCount="1">
    <brk id="54" max="7" man="1"/>
  </rowBreaks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6"/>
  <sheetViews>
    <sheetView tabSelected="1" topLeftCell="A88" workbookViewId="0">
      <selection activeCell="H112" sqref="H112"/>
    </sheetView>
  </sheetViews>
  <sheetFormatPr defaultRowHeight="15" x14ac:dyDescent="0.25"/>
  <cols>
    <col min="1" max="1" width="4.7109375" customWidth="1"/>
    <col min="2" max="2" width="3" customWidth="1"/>
    <col min="3" max="3" width="47.7109375" customWidth="1"/>
    <col min="4" max="4" width="9.140625" customWidth="1"/>
    <col min="5" max="6" width="10.28515625" customWidth="1"/>
    <col min="7" max="7" width="12.28515625" customWidth="1"/>
    <col min="11" max="11" width="10.7109375" customWidth="1"/>
    <col min="14" max="14" width="11" bestFit="1" customWidth="1"/>
    <col min="15" max="15" width="11.5703125" customWidth="1"/>
  </cols>
  <sheetData>
    <row r="1" spans="1:15" ht="21" x14ac:dyDescent="0.25">
      <c r="A1" s="31" t="s">
        <v>64</v>
      </c>
      <c r="B1" s="35"/>
      <c r="C1" s="194" t="s">
        <v>78</v>
      </c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</row>
    <row r="2" spans="1:15" ht="23.25" x14ac:dyDescent="0.25">
      <c r="A2" s="32" t="s">
        <v>64</v>
      </c>
      <c r="B2" s="105"/>
      <c r="C2" s="195" t="s">
        <v>77</v>
      </c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</row>
    <row r="3" spans="1:15" ht="15.75" x14ac:dyDescent="0.25">
      <c r="A3" s="33" t="s">
        <v>64</v>
      </c>
      <c r="B3" s="196" t="s">
        <v>86</v>
      </c>
      <c r="C3" s="196"/>
      <c r="D3" s="196"/>
      <c r="E3" s="196"/>
      <c r="F3" s="196"/>
      <c r="G3" s="196"/>
      <c r="H3" s="196"/>
      <c r="I3" s="196"/>
      <c r="J3" s="196"/>
      <c r="K3" s="196"/>
      <c r="L3" s="196"/>
      <c r="M3" s="196"/>
      <c r="N3" s="196"/>
      <c r="O3" s="196"/>
    </row>
    <row r="4" spans="1:15" x14ac:dyDescent="0.25">
      <c r="A4" s="34" t="s">
        <v>64</v>
      </c>
      <c r="B4" s="197" t="s">
        <v>79</v>
      </c>
      <c r="C4" s="197"/>
      <c r="D4" s="197"/>
      <c r="E4" s="197"/>
      <c r="F4" s="197"/>
      <c r="G4" s="197"/>
      <c r="H4" s="197"/>
      <c r="I4" s="197"/>
      <c r="J4" s="197"/>
      <c r="K4" s="197"/>
      <c r="L4" s="197"/>
      <c r="M4" s="197"/>
      <c r="N4" s="197"/>
      <c r="O4" s="197"/>
    </row>
    <row r="6" spans="1:15" ht="21" x14ac:dyDescent="0.25">
      <c r="A6" s="198" t="s">
        <v>138</v>
      </c>
      <c r="B6" s="198"/>
      <c r="C6" s="198"/>
      <c r="D6" s="198"/>
      <c r="E6" s="198"/>
      <c r="F6" s="198"/>
      <c r="G6" s="198"/>
      <c r="H6" s="198"/>
      <c r="I6" s="198"/>
      <c r="J6" s="198"/>
      <c r="K6" s="198"/>
      <c r="L6" s="198"/>
      <c r="M6" s="198"/>
      <c r="N6" s="198"/>
      <c r="O6" s="198"/>
    </row>
    <row r="7" spans="1:15" ht="18.75" x14ac:dyDescent="0.25">
      <c r="A7" s="189" t="s">
        <v>50</v>
      </c>
      <c r="B7" s="189" t="s">
        <v>51</v>
      </c>
      <c r="C7" s="189"/>
      <c r="D7" s="190" t="s">
        <v>52</v>
      </c>
      <c r="E7" s="191"/>
      <c r="F7" s="191"/>
      <c r="G7" s="191"/>
      <c r="H7" s="191"/>
      <c r="I7" s="191"/>
      <c r="J7" s="191"/>
      <c r="K7" s="191"/>
      <c r="L7" s="191"/>
      <c r="M7" s="191"/>
      <c r="N7" s="191"/>
      <c r="O7" s="192" t="s">
        <v>53</v>
      </c>
    </row>
    <row r="8" spans="1:15" x14ac:dyDescent="0.25">
      <c r="A8" s="189"/>
      <c r="B8" s="189"/>
      <c r="C8" s="189"/>
      <c r="D8" s="15" t="s">
        <v>54</v>
      </c>
      <c r="E8" s="15" t="s">
        <v>55</v>
      </c>
      <c r="F8" s="16" t="s">
        <v>56</v>
      </c>
      <c r="G8" s="16" t="s">
        <v>57</v>
      </c>
      <c r="H8" s="16" t="s">
        <v>58</v>
      </c>
      <c r="I8" s="70" t="s">
        <v>59</v>
      </c>
      <c r="J8" s="16" t="s">
        <v>60</v>
      </c>
      <c r="K8" s="16" t="s">
        <v>61</v>
      </c>
      <c r="L8" s="16" t="s">
        <v>62</v>
      </c>
      <c r="M8" s="70" t="s">
        <v>93</v>
      </c>
      <c r="N8" s="17" t="s">
        <v>53</v>
      </c>
      <c r="O8" s="193"/>
    </row>
    <row r="9" spans="1:15" ht="15.75" x14ac:dyDescent="0.25">
      <c r="A9" s="15">
        <v>1</v>
      </c>
      <c r="B9" s="178" t="s">
        <v>63</v>
      </c>
      <c r="C9" s="179"/>
      <c r="D9" s="18"/>
      <c r="E9" s="18"/>
      <c r="F9" s="18"/>
      <c r="G9" s="18"/>
      <c r="H9" s="18"/>
      <c r="I9" s="18"/>
      <c r="J9" s="18"/>
      <c r="K9" s="18"/>
      <c r="L9" s="19"/>
      <c r="M9" s="19"/>
      <c r="N9" s="19"/>
      <c r="O9" s="19" t="s">
        <v>64</v>
      </c>
    </row>
    <row r="10" spans="1:15" ht="15.75" x14ac:dyDescent="0.25">
      <c r="A10" s="20"/>
      <c r="B10" s="180" t="s">
        <v>94</v>
      </c>
      <c r="C10" s="180"/>
      <c r="D10" s="19"/>
      <c r="E10" s="19"/>
      <c r="F10" s="19"/>
      <c r="G10" s="21">
        <v>1</v>
      </c>
      <c r="H10" s="19"/>
      <c r="I10" s="19"/>
      <c r="J10" s="19"/>
      <c r="K10" s="19"/>
      <c r="L10" s="19"/>
      <c r="M10" s="19"/>
      <c r="N10" s="19"/>
      <c r="O10" s="93"/>
    </row>
    <row r="11" spans="1:15" x14ac:dyDescent="0.25">
      <c r="A11" s="19"/>
      <c r="B11" s="19" t="s">
        <v>95</v>
      </c>
      <c r="C11" s="71"/>
      <c r="D11" s="19"/>
      <c r="E11" s="19"/>
      <c r="F11" s="19"/>
      <c r="G11" s="102">
        <v>0</v>
      </c>
      <c r="H11" s="19"/>
      <c r="I11" s="19"/>
      <c r="J11" s="19"/>
      <c r="K11" s="19"/>
      <c r="L11" s="19"/>
      <c r="M11" s="19"/>
      <c r="N11" s="19"/>
      <c r="O11" s="93"/>
    </row>
    <row r="12" spans="1:15" ht="15.75" x14ac:dyDescent="0.25">
      <c r="A12" s="20"/>
      <c r="B12" s="181" t="s">
        <v>96</v>
      </c>
      <c r="C12" s="182"/>
      <c r="D12" s="19"/>
      <c r="E12" s="19"/>
      <c r="F12" s="19"/>
      <c r="G12" s="21">
        <v>35</v>
      </c>
      <c r="H12" s="19"/>
      <c r="I12" s="19"/>
      <c r="J12" s="19"/>
      <c r="K12" s="19"/>
      <c r="L12" s="19"/>
      <c r="M12" s="19"/>
      <c r="N12" s="19"/>
      <c r="O12" s="93"/>
    </row>
    <row r="13" spans="1:15" ht="15.75" x14ac:dyDescent="0.25">
      <c r="A13" s="20"/>
      <c r="B13" s="181" t="s">
        <v>97</v>
      </c>
      <c r="C13" s="182"/>
      <c r="D13" s="19"/>
      <c r="E13" s="19"/>
      <c r="F13" s="19"/>
      <c r="G13" s="21">
        <f>165+43+21</f>
        <v>229</v>
      </c>
      <c r="H13" s="19"/>
      <c r="I13" s="19"/>
      <c r="J13" s="19"/>
      <c r="K13" s="19"/>
      <c r="L13" s="19"/>
      <c r="M13" s="19"/>
      <c r="N13" s="19"/>
      <c r="O13" s="93"/>
    </row>
    <row r="14" spans="1:15" ht="15.75" x14ac:dyDescent="0.25">
      <c r="A14" s="20"/>
      <c r="B14" s="181" t="s">
        <v>98</v>
      </c>
      <c r="C14" s="182"/>
      <c r="D14" s="19"/>
      <c r="E14" s="19"/>
      <c r="F14" s="19"/>
      <c r="G14" s="72">
        <v>0</v>
      </c>
      <c r="H14" s="19"/>
      <c r="I14" s="19"/>
      <c r="J14" s="19"/>
      <c r="K14" s="19"/>
      <c r="L14" s="19"/>
      <c r="M14" s="19"/>
      <c r="N14" s="19"/>
      <c r="O14" s="93"/>
    </row>
    <row r="15" spans="1:15" ht="15.75" x14ac:dyDescent="0.25">
      <c r="A15" s="20"/>
      <c r="B15" s="181" t="s">
        <v>99</v>
      </c>
      <c r="C15" s="182"/>
      <c r="D15" s="19"/>
      <c r="E15" s="19"/>
      <c r="F15" s="19"/>
      <c r="G15" s="102">
        <v>7</v>
      </c>
      <c r="H15" s="19"/>
      <c r="I15" s="19"/>
      <c r="J15" s="19"/>
      <c r="K15" s="19"/>
      <c r="L15" s="19"/>
      <c r="M15" s="19"/>
      <c r="N15" s="19"/>
      <c r="O15" s="93"/>
    </row>
    <row r="16" spans="1:15" ht="15.75" x14ac:dyDescent="0.25">
      <c r="A16" s="20"/>
      <c r="B16" s="183" t="s">
        <v>70</v>
      </c>
      <c r="C16" s="184"/>
      <c r="D16" s="22"/>
      <c r="E16" s="22"/>
      <c r="F16" s="22"/>
      <c r="G16" s="113">
        <f>SUM(G10:G15)</f>
        <v>272</v>
      </c>
      <c r="H16" s="22"/>
      <c r="I16" s="22"/>
      <c r="J16" s="22"/>
      <c r="K16" s="22"/>
      <c r="L16" s="22"/>
      <c r="M16" s="22"/>
      <c r="N16" s="22"/>
      <c r="O16" s="92"/>
    </row>
    <row r="17" spans="1:15" x14ac:dyDescent="0.25">
      <c r="A17" s="15">
        <v>2</v>
      </c>
      <c r="B17" s="81" t="s">
        <v>104</v>
      </c>
      <c r="C17" s="71"/>
      <c r="D17" s="19"/>
      <c r="E17" s="19"/>
      <c r="F17" s="19"/>
      <c r="G17" s="21"/>
      <c r="H17" s="19"/>
      <c r="I17" s="19"/>
      <c r="J17" s="19"/>
      <c r="K17" s="19"/>
      <c r="L17" s="19"/>
      <c r="M17" s="19"/>
      <c r="N17" s="21"/>
      <c r="O17" s="19" t="s">
        <v>64</v>
      </c>
    </row>
    <row r="18" spans="1:15" x14ac:dyDescent="0.25">
      <c r="A18" s="15"/>
      <c r="B18" s="73" t="s">
        <v>65</v>
      </c>
      <c r="C18" s="19" t="s">
        <v>122</v>
      </c>
      <c r="D18" s="19"/>
      <c r="E18" s="19"/>
      <c r="F18" s="19"/>
      <c r="G18" s="21">
        <v>50526</v>
      </c>
      <c r="H18" s="19"/>
      <c r="I18" s="19"/>
      <c r="J18" s="19"/>
      <c r="K18" s="19"/>
      <c r="L18" s="19"/>
      <c r="M18" s="19"/>
      <c r="N18" s="21"/>
      <c r="O18" s="93"/>
    </row>
    <row r="19" spans="1:15" ht="15.75" x14ac:dyDescent="0.25">
      <c r="A19" s="19"/>
      <c r="B19" s="106" t="s">
        <v>66</v>
      </c>
      <c r="C19" s="75" t="s">
        <v>123</v>
      </c>
      <c r="D19" s="23"/>
      <c r="E19" s="19"/>
      <c r="F19" s="24"/>
      <c r="G19" s="102">
        <v>15450</v>
      </c>
      <c r="H19" s="19"/>
      <c r="I19" s="19"/>
      <c r="J19" s="19"/>
      <c r="K19" s="19"/>
      <c r="L19" s="19"/>
      <c r="M19" s="19"/>
      <c r="N19" s="19"/>
      <c r="O19" s="93"/>
    </row>
    <row r="20" spans="1:15" ht="30" x14ac:dyDescent="0.25">
      <c r="A20" s="19"/>
      <c r="B20" s="75" t="s">
        <v>67</v>
      </c>
      <c r="C20" s="74" t="s">
        <v>105</v>
      </c>
      <c r="D20" s="23"/>
      <c r="E20" s="19"/>
      <c r="F20" s="25"/>
      <c r="G20" s="102">
        <f>109360+86564+63945</f>
        <v>259869</v>
      </c>
      <c r="H20" s="19"/>
      <c r="I20" s="19"/>
      <c r="J20" s="19"/>
      <c r="K20" s="19"/>
      <c r="L20" s="19"/>
      <c r="M20" s="19"/>
      <c r="N20" s="19"/>
      <c r="O20" s="93"/>
    </row>
    <row r="21" spans="1:15" x14ac:dyDescent="0.25">
      <c r="A21" s="19"/>
      <c r="B21" s="19" t="s">
        <v>68</v>
      </c>
      <c r="C21" s="19" t="s">
        <v>100</v>
      </c>
      <c r="D21" s="23"/>
      <c r="E21" s="19"/>
      <c r="F21" s="25"/>
      <c r="G21" s="102">
        <v>0</v>
      </c>
      <c r="H21" s="19"/>
      <c r="I21" s="19"/>
      <c r="J21" s="19"/>
      <c r="K21" s="19"/>
      <c r="L21" s="19"/>
      <c r="M21" s="19"/>
      <c r="N21" s="19"/>
      <c r="O21" s="93"/>
    </row>
    <row r="22" spans="1:15" x14ac:dyDescent="0.25">
      <c r="A22" s="19"/>
      <c r="B22" s="19" t="s">
        <v>69</v>
      </c>
      <c r="C22" s="19" t="s">
        <v>101</v>
      </c>
      <c r="D22" s="23"/>
      <c r="E22" s="19"/>
      <c r="F22" s="25"/>
      <c r="G22" s="102">
        <v>450</v>
      </c>
      <c r="H22" s="19"/>
      <c r="I22" s="19"/>
      <c r="J22" s="19"/>
      <c r="K22" s="19"/>
      <c r="L22" s="19"/>
      <c r="M22" s="19"/>
      <c r="N22" s="19"/>
      <c r="O22" s="93"/>
    </row>
    <row r="23" spans="1:15" x14ac:dyDescent="0.25">
      <c r="A23" s="19"/>
      <c r="B23" s="68" t="s">
        <v>124</v>
      </c>
      <c r="C23" s="68" t="s">
        <v>103</v>
      </c>
      <c r="D23" s="23"/>
      <c r="E23" s="19"/>
      <c r="F23" s="25"/>
      <c r="G23" s="102"/>
      <c r="H23" s="19"/>
      <c r="I23" s="19"/>
      <c r="J23" s="19"/>
      <c r="K23" s="19"/>
      <c r="L23" s="19"/>
      <c r="M23" s="19"/>
      <c r="N23" s="19"/>
      <c r="O23" s="93"/>
    </row>
    <row r="24" spans="1:15" x14ac:dyDescent="0.25">
      <c r="A24" s="19"/>
      <c r="B24" s="19" t="s">
        <v>65</v>
      </c>
      <c r="C24" s="19" t="s">
        <v>122</v>
      </c>
      <c r="D24" s="23"/>
      <c r="E24" s="19"/>
      <c r="F24" s="25"/>
      <c r="G24" s="102">
        <v>0</v>
      </c>
      <c r="H24" s="19"/>
      <c r="I24" s="19"/>
      <c r="J24" s="19"/>
      <c r="K24" s="19"/>
      <c r="L24" s="19"/>
      <c r="M24" s="19"/>
      <c r="N24" s="19"/>
      <c r="O24" s="93"/>
    </row>
    <row r="25" spans="1:15" x14ac:dyDescent="0.25">
      <c r="A25" s="19"/>
      <c r="B25" s="19" t="s">
        <v>66</v>
      </c>
      <c r="C25" s="19" t="s">
        <v>123</v>
      </c>
      <c r="D25" s="23"/>
      <c r="E25" s="19"/>
      <c r="F25" s="25"/>
      <c r="G25" s="102">
        <v>0</v>
      </c>
      <c r="H25" s="19"/>
      <c r="I25" s="19"/>
      <c r="J25" s="19"/>
      <c r="K25" s="20"/>
      <c r="L25" s="19"/>
      <c r="M25" s="19"/>
      <c r="N25" s="19"/>
      <c r="O25" s="93"/>
    </row>
    <row r="26" spans="1:15" x14ac:dyDescent="0.25">
      <c r="A26" s="19"/>
      <c r="B26" s="19" t="s">
        <v>67</v>
      </c>
      <c r="C26" s="19" t="s">
        <v>102</v>
      </c>
      <c r="D26" s="23"/>
      <c r="E26" s="19"/>
      <c r="F26" s="25"/>
      <c r="G26" s="102">
        <v>0</v>
      </c>
      <c r="H26" s="19"/>
      <c r="I26" s="19"/>
      <c r="J26" s="19"/>
      <c r="K26" s="19"/>
      <c r="L26" s="19"/>
      <c r="M26" s="19"/>
      <c r="N26" s="19"/>
      <c r="O26" s="93"/>
    </row>
    <row r="27" spans="1:15" x14ac:dyDescent="0.25">
      <c r="A27" s="19"/>
      <c r="B27" s="19" t="s">
        <v>68</v>
      </c>
      <c r="C27" s="19" t="s">
        <v>100</v>
      </c>
      <c r="D27" s="23"/>
      <c r="E27" s="19"/>
      <c r="F27" s="25"/>
      <c r="G27" s="102">
        <v>0</v>
      </c>
      <c r="H27" s="19"/>
      <c r="I27" s="19"/>
      <c r="J27" s="19"/>
      <c r="K27" s="19"/>
      <c r="L27" s="19"/>
      <c r="M27" s="19"/>
      <c r="N27" s="19"/>
      <c r="O27" s="93"/>
    </row>
    <row r="28" spans="1:15" x14ac:dyDescent="0.25">
      <c r="A28" s="19"/>
      <c r="B28" s="19" t="s">
        <v>69</v>
      </c>
      <c r="C28" s="19" t="s">
        <v>101</v>
      </c>
      <c r="D28" s="23"/>
      <c r="E28" s="19"/>
      <c r="F28" s="25"/>
      <c r="G28" s="102">
        <v>0</v>
      </c>
      <c r="H28" s="19"/>
      <c r="I28" s="19"/>
      <c r="J28" s="19"/>
      <c r="K28" s="20"/>
      <c r="L28" s="19"/>
      <c r="M28" s="19"/>
      <c r="N28" s="19"/>
      <c r="O28" s="93"/>
    </row>
    <row r="29" spans="1:15" x14ac:dyDescent="0.25">
      <c r="A29" s="13"/>
      <c r="B29" s="170" t="s">
        <v>70</v>
      </c>
      <c r="C29" s="171"/>
      <c r="D29" s="26"/>
      <c r="E29" s="26"/>
      <c r="F29" s="26"/>
      <c r="G29" s="114">
        <f>SUM(G18:G22)</f>
        <v>326295</v>
      </c>
      <c r="H29" s="26"/>
      <c r="I29" s="26"/>
      <c r="J29" s="26"/>
      <c r="K29" s="26"/>
      <c r="L29" s="26"/>
      <c r="M29" s="26"/>
      <c r="N29" s="26"/>
      <c r="O29" s="96"/>
    </row>
    <row r="30" spans="1:15" x14ac:dyDescent="0.25">
      <c r="A30" s="80" t="s">
        <v>71</v>
      </c>
      <c r="B30" s="185" t="s">
        <v>80</v>
      </c>
      <c r="C30" s="186"/>
      <c r="D30" s="19"/>
      <c r="E30" s="19"/>
      <c r="F30" s="19"/>
      <c r="G30" s="21"/>
      <c r="H30" s="19"/>
      <c r="I30" s="19"/>
      <c r="J30" s="19"/>
      <c r="K30" s="19"/>
      <c r="L30" s="19"/>
      <c r="M30" s="19"/>
      <c r="N30" s="19"/>
      <c r="O30" s="19"/>
    </row>
    <row r="31" spans="1:15" x14ac:dyDescent="0.25">
      <c r="A31" s="80"/>
      <c r="B31" s="111" t="s">
        <v>44</v>
      </c>
      <c r="C31" s="112" t="s">
        <v>125</v>
      </c>
      <c r="D31" s="19"/>
      <c r="E31" s="19"/>
      <c r="F31" s="19"/>
      <c r="G31" s="21"/>
      <c r="H31" s="19"/>
      <c r="I31" s="19"/>
      <c r="J31" s="19"/>
      <c r="K31" s="19"/>
      <c r="L31" s="19"/>
      <c r="M31" s="19"/>
      <c r="N31" s="19"/>
      <c r="O31" s="19"/>
    </row>
    <row r="32" spans="1:15" ht="26.25" x14ac:dyDescent="0.25">
      <c r="A32" s="80"/>
      <c r="B32" s="89" t="s">
        <v>65</v>
      </c>
      <c r="C32" s="88" t="s">
        <v>135</v>
      </c>
      <c r="D32" s="19"/>
      <c r="E32" s="19"/>
      <c r="F32" s="19"/>
      <c r="G32" s="21">
        <v>6</v>
      </c>
      <c r="H32" s="19"/>
      <c r="I32" s="19"/>
      <c r="J32" s="19"/>
      <c r="K32" s="19"/>
      <c r="L32" s="19"/>
      <c r="M32" s="19"/>
      <c r="N32" s="19"/>
      <c r="O32" s="93"/>
    </row>
    <row r="33" spans="1:15" x14ac:dyDescent="0.25">
      <c r="A33" s="80"/>
      <c r="B33" s="89" t="s">
        <v>66</v>
      </c>
      <c r="C33" s="108" t="s">
        <v>130</v>
      </c>
      <c r="D33" s="19"/>
      <c r="E33" s="19"/>
      <c r="F33" s="19"/>
      <c r="G33" s="102">
        <v>0</v>
      </c>
      <c r="H33" s="19"/>
      <c r="I33" s="19"/>
      <c r="J33" s="19"/>
      <c r="K33" s="19"/>
      <c r="L33" s="19"/>
      <c r="M33" s="19"/>
      <c r="N33" s="19"/>
      <c r="O33" s="93"/>
    </row>
    <row r="34" spans="1:15" ht="26.25" x14ac:dyDescent="0.25">
      <c r="A34" s="80"/>
      <c r="B34" s="90" t="s">
        <v>67</v>
      </c>
      <c r="C34" s="88" t="s">
        <v>131</v>
      </c>
      <c r="D34" s="19"/>
      <c r="E34" s="19"/>
      <c r="F34" s="19"/>
      <c r="G34" s="21">
        <v>2</v>
      </c>
      <c r="H34" s="19"/>
      <c r="I34" s="19"/>
      <c r="J34" s="19"/>
      <c r="K34" s="19"/>
      <c r="L34" s="19"/>
      <c r="M34" s="19"/>
      <c r="N34" s="19"/>
      <c r="O34" s="93"/>
    </row>
    <row r="35" spans="1:15" x14ac:dyDescent="0.25">
      <c r="A35" s="80"/>
      <c r="B35" s="89" t="s">
        <v>68</v>
      </c>
      <c r="C35" s="108" t="s">
        <v>132</v>
      </c>
      <c r="D35" s="19"/>
      <c r="E35" s="19"/>
      <c r="F35" s="19"/>
      <c r="G35" s="102">
        <v>0</v>
      </c>
      <c r="H35" s="19"/>
      <c r="I35" s="19"/>
      <c r="J35" s="19"/>
      <c r="K35" s="19"/>
      <c r="L35" s="19"/>
      <c r="M35" s="19"/>
      <c r="N35" s="19"/>
      <c r="O35" s="93"/>
    </row>
    <row r="36" spans="1:15" x14ac:dyDescent="0.25">
      <c r="A36" s="80"/>
      <c r="B36" s="89" t="s">
        <v>69</v>
      </c>
      <c r="C36" s="108" t="s">
        <v>133</v>
      </c>
      <c r="D36" s="19"/>
      <c r="E36" s="19"/>
      <c r="F36" s="19"/>
      <c r="G36" s="102">
        <v>0</v>
      </c>
      <c r="H36" s="19"/>
      <c r="I36" s="19"/>
      <c r="J36" s="19"/>
      <c r="K36" s="19"/>
      <c r="L36" s="19"/>
      <c r="M36" s="19"/>
      <c r="N36" s="19"/>
      <c r="O36" s="93"/>
    </row>
    <row r="37" spans="1:15" x14ac:dyDescent="0.25">
      <c r="A37" s="80"/>
      <c r="B37" s="111" t="s">
        <v>45</v>
      </c>
      <c r="C37" s="112" t="s">
        <v>126</v>
      </c>
      <c r="D37" s="19"/>
      <c r="E37" s="19"/>
      <c r="F37" s="19"/>
      <c r="G37" s="21"/>
      <c r="H37" s="19"/>
      <c r="I37" s="19"/>
      <c r="J37" s="19"/>
      <c r="K37" s="19"/>
      <c r="L37" s="19"/>
      <c r="M37" s="19"/>
      <c r="N37" s="19"/>
      <c r="O37" s="93"/>
    </row>
    <row r="38" spans="1:15" ht="26.25" x14ac:dyDescent="0.25">
      <c r="A38" s="80"/>
      <c r="B38" s="89" t="s">
        <v>65</v>
      </c>
      <c r="C38" s="88" t="s">
        <v>134</v>
      </c>
      <c r="D38" s="19"/>
      <c r="E38" s="19"/>
      <c r="F38" s="19"/>
      <c r="G38" s="21">
        <v>6</v>
      </c>
      <c r="H38" s="19"/>
      <c r="I38" s="19"/>
      <c r="J38" s="19"/>
      <c r="K38" s="19"/>
      <c r="L38" s="19"/>
      <c r="M38" s="19"/>
      <c r="N38" s="19"/>
      <c r="O38" s="93"/>
    </row>
    <row r="39" spans="1:15" x14ac:dyDescent="0.25">
      <c r="A39" s="80"/>
      <c r="B39" s="89" t="s">
        <v>66</v>
      </c>
      <c r="C39" s="108" t="s">
        <v>136</v>
      </c>
      <c r="D39" s="19"/>
      <c r="E39" s="19"/>
      <c r="F39" s="19"/>
      <c r="G39" s="21">
        <v>64</v>
      </c>
      <c r="H39" s="19"/>
      <c r="I39" s="19"/>
      <c r="J39" s="19"/>
      <c r="K39" s="19"/>
      <c r="L39" s="19"/>
      <c r="M39" s="19"/>
      <c r="N39" s="19"/>
      <c r="O39" s="93"/>
    </row>
    <row r="40" spans="1:15" ht="26.25" x14ac:dyDescent="0.25">
      <c r="A40" s="80"/>
      <c r="B40" s="90" t="s">
        <v>67</v>
      </c>
      <c r="C40" s="88" t="s">
        <v>127</v>
      </c>
      <c r="D40" s="19"/>
      <c r="E40" s="19"/>
      <c r="F40" s="19"/>
      <c r="G40" s="21">
        <f>69+23+12</f>
        <v>104</v>
      </c>
      <c r="H40" s="19"/>
      <c r="I40" s="19"/>
      <c r="J40" s="19"/>
      <c r="K40" s="19"/>
      <c r="L40" s="19"/>
      <c r="M40" s="19"/>
      <c r="N40" s="19"/>
      <c r="O40" s="93"/>
    </row>
    <row r="41" spans="1:15" x14ac:dyDescent="0.25">
      <c r="A41" s="80"/>
      <c r="B41" s="89" t="s">
        <v>68</v>
      </c>
      <c r="C41" s="108" t="s">
        <v>128</v>
      </c>
      <c r="D41" s="19"/>
      <c r="E41" s="19"/>
      <c r="F41" s="19"/>
      <c r="G41" s="21">
        <v>0</v>
      </c>
      <c r="H41" s="19"/>
      <c r="I41" s="19"/>
      <c r="J41" s="19"/>
      <c r="K41" s="19"/>
      <c r="L41" s="19"/>
      <c r="M41" s="19"/>
      <c r="N41" s="19"/>
      <c r="O41" s="93"/>
    </row>
    <row r="42" spans="1:15" x14ac:dyDescent="0.25">
      <c r="A42" s="80"/>
      <c r="B42" s="89" t="s">
        <v>69</v>
      </c>
      <c r="C42" s="108" t="s">
        <v>129</v>
      </c>
      <c r="D42" s="19"/>
      <c r="E42" s="19"/>
      <c r="F42" s="19"/>
      <c r="G42" s="21">
        <v>12</v>
      </c>
      <c r="H42" s="19"/>
      <c r="I42" s="19"/>
      <c r="J42" s="19"/>
      <c r="K42" s="19"/>
      <c r="L42" s="19"/>
      <c r="M42" s="19"/>
      <c r="N42" s="19"/>
      <c r="O42" s="93"/>
    </row>
    <row r="43" spans="1:15" x14ac:dyDescent="0.25">
      <c r="A43" s="80"/>
      <c r="B43" s="174" t="s">
        <v>70</v>
      </c>
      <c r="C43" s="175"/>
      <c r="D43" s="68"/>
      <c r="E43" s="68"/>
      <c r="F43" s="68"/>
      <c r="G43" s="115">
        <f>SUM(G32:G42)</f>
        <v>194</v>
      </c>
      <c r="H43" s="68"/>
      <c r="I43" s="68"/>
      <c r="J43" s="68"/>
      <c r="K43" s="68"/>
      <c r="L43" s="68"/>
      <c r="M43" s="68"/>
      <c r="N43" s="68"/>
      <c r="O43" s="92"/>
    </row>
    <row r="44" spans="1:15" x14ac:dyDescent="0.25">
      <c r="A44" s="79">
        <v>4</v>
      </c>
      <c r="B44" s="187" t="s">
        <v>106</v>
      </c>
      <c r="C44" s="188"/>
      <c r="D44" s="27"/>
      <c r="E44" s="27"/>
      <c r="F44" s="27"/>
      <c r="G44" s="116"/>
      <c r="H44" s="27"/>
      <c r="I44" s="27"/>
      <c r="J44" s="27"/>
      <c r="K44" s="27"/>
      <c r="L44" s="27"/>
      <c r="M44" s="27"/>
      <c r="N44" s="27"/>
      <c r="O44" s="27"/>
    </row>
    <row r="45" spans="1:15" x14ac:dyDescent="0.25">
      <c r="A45" s="79"/>
      <c r="B45" s="83" t="s">
        <v>65</v>
      </c>
      <c r="C45" s="76" t="s">
        <v>120</v>
      </c>
      <c r="D45" s="97"/>
      <c r="E45" s="97"/>
      <c r="F45" s="97"/>
      <c r="G45" s="117">
        <v>8914</v>
      </c>
      <c r="H45" s="97"/>
      <c r="I45" s="97"/>
      <c r="J45" s="97"/>
      <c r="K45" s="97"/>
      <c r="L45" s="97"/>
      <c r="M45" s="97"/>
      <c r="N45" s="97"/>
      <c r="O45" s="93"/>
    </row>
    <row r="46" spans="1:15" ht="14.45" customHeight="1" x14ac:dyDescent="0.25">
      <c r="A46" s="13"/>
      <c r="B46" s="107" t="s">
        <v>107</v>
      </c>
      <c r="C46" s="76" t="s">
        <v>121</v>
      </c>
      <c r="D46" s="97"/>
      <c r="E46" s="97"/>
      <c r="F46" s="97"/>
      <c r="G46" s="117">
        <v>6173</v>
      </c>
      <c r="H46" s="97"/>
      <c r="I46" s="97"/>
      <c r="J46" s="97"/>
      <c r="K46" s="97"/>
      <c r="L46" s="97"/>
      <c r="M46" s="97"/>
      <c r="N46" s="97"/>
      <c r="O46" s="93"/>
    </row>
    <row r="47" spans="1:15" ht="25.5" x14ac:dyDescent="0.25">
      <c r="A47" s="13"/>
      <c r="B47" s="107" t="s">
        <v>67</v>
      </c>
      <c r="C47" s="84" t="s">
        <v>111</v>
      </c>
      <c r="D47" s="97"/>
      <c r="E47" s="97"/>
      <c r="F47" s="97"/>
      <c r="G47" s="117">
        <f>73270+24120+58774</f>
        <v>156164</v>
      </c>
      <c r="H47" s="97"/>
      <c r="I47" s="97"/>
      <c r="J47" s="97"/>
      <c r="K47" s="97"/>
      <c r="L47" s="97"/>
      <c r="M47" s="97"/>
      <c r="N47" s="97"/>
      <c r="O47" s="93"/>
    </row>
    <row r="48" spans="1:15" x14ac:dyDescent="0.25">
      <c r="A48" s="13"/>
      <c r="B48" s="107" t="s">
        <v>68</v>
      </c>
      <c r="C48" s="76" t="s">
        <v>108</v>
      </c>
      <c r="D48" s="97"/>
      <c r="E48" s="97"/>
      <c r="F48" s="97"/>
      <c r="G48" s="117">
        <v>0</v>
      </c>
      <c r="H48" s="97"/>
      <c r="I48" s="97"/>
      <c r="J48" s="97"/>
      <c r="K48" s="97"/>
      <c r="L48" s="97"/>
      <c r="M48" s="97"/>
      <c r="N48" s="97"/>
      <c r="O48" s="93"/>
    </row>
    <row r="49" spans="1:15" x14ac:dyDescent="0.25">
      <c r="A49" s="13"/>
      <c r="B49" s="107" t="s">
        <v>69</v>
      </c>
      <c r="C49" s="76" t="s">
        <v>109</v>
      </c>
      <c r="D49" s="97"/>
      <c r="E49" s="97"/>
      <c r="F49" s="97"/>
      <c r="G49" s="117">
        <v>325</v>
      </c>
      <c r="H49" s="97"/>
      <c r="I49" s="97"/>
      <c r="J49" s="97"/>
      <c r="K49" s="97"/>
      <c r="L49" s="97"/>
      <c r="M49" s="97"/>
      <c r="N49" s="97"/>
      <c r="O49" s="93"/>
    </row>
    <row r="50" spans="1:15" x14ac:dyDescent="0.25">
      <c r="A50" s="13"/>
      <c r="B50" s="78" t="s">
        <v>45</v>
      </c>
      <c r="C50" s="109" t="s">
        <v>110</v>
      </c>
      <c r="D50" s="27"/>
      <c r="E50" s="27"/>
      <c r="F50" s="27"/>
      <c r="G50" s="116"/>
      <c r="H50" s="27"/>
      <c r="I50" s="27"/>
      <c r="J50" s="27"/>
      <c r="K50" s="27"/>
      <c r="L50" s="27"/>
      <c r="M50" s="27"/>
      <c r="N50" s="27"/>
      <c r="O50" s="93"/>
    </row>
    <row r="51" spans="1:15" x14ac:dyDescent="0.25">
      <c r="A51" s="13"/>
      <c r="B51" s="107" t="s">
        <v>65</v>
      </c>
      <c r="C51" s="76" t="s">
        <v>120</v>
      </c>
      <c r="D51" s="97"/>
      <c r="E51" s="97"/>
      <c r="F51" s="97"/>
      <c r="G51" s="117">
        <v>0</v>
      </c>
      <c r="H51" s="97"/>
      <c r="I51" s="97"/>
      <c r="J51" s="97"/>
      <c r="K51" s="97"/>
      <c r="L51" s="97"/>
      <c r="M51" s="97"/>
      <c r="N51" s="97"/>
      <c r="O51" s="93"/>
    </row>
    <row r="52" spans="1:15" x14ac:dyDescent="0.25">
      <c r="A52" s="13"/>
      <c r="B52" s="107" t="s">
        <v>107</v>
      </c>
      <c r="C52" s="76" t="s">
        <v>121</v>
      </c>
      <c r="D52" s="97"/>
      <c r="E52" s="97"/>
      <c r="F52" s="97"/>
      <c r="G52" s="117">
        <v>0</v>
      </c>
      <c r="H52" s="97"/>
      <c r="I52" s="97"/>
      <c r="J52" s="97"/>
      <c r="K52" s="97"/>
      <c r="L52" s="97"/>
      <c r="M52" s="97"/>
      <c r="N52" s="97"/>
      <c r="O52" s="93"/>
    </row>
    <row r="53" spans="1:15" ht="25.5" x14ac:dyDescent="0.25">
      <c r="A53" s="13"/>
      <c r="B53" s="107" t="s">
        <v>67</v>
      </c>
      <c r="C53" s="84" t="s">
        <v>111</v>
      </c>
      <c r="D53" s="97"/>
      <c r="E53" s="97"/>
      <c r="F53" s="97"/>
      <c r="G53" s="117">
        <v>0</v>
      </c>
      <c r="H53" s="97"/>
      <c r="I53" s="97"/>
      <c r="J53" s="97"/>
      <c r="K53" s="97"/>
      <c r="L53" s="97"/>
      <c r="M53" s="97"/>
      <c r="N53" s="97"/>
      <c r="O53" s="93"/>
    </row>
    <row r="54" spans="1:15" x14ac:dyDescent="0.25">
      <c r="A54" s="13"/>
      <c r="B54" s="107" t="s">
        <v>68</v>
      </c>
      <c r="C54" s="76" t="s">
        <v>108</v>
      </c>
      <c r="D54" s="97"/>
      <c r="E54" s="97"/>
      <c r="F54" s="97"/>
      <c r="G54" s="117">
        <v>0</v>
      </c>
      <c r="H54" s="97"/>
      <c r="I54" s="97"/>
      <c r="J54" s="97"/>
      <c r="K54" s="97"/>
      <c r="L54" s="97"/>
      <c r="M54" s="97"/>
      <c r="N54" s="97"/>
      <c r="O54" s="93"/>
    </row>
    <row r="55" spans="1:15" x14ac:dyDescent="0.25">
      <c r="A55" s="13"/>
      <c r="B55" s="107" t="s">
        <v>69</v>
      </c>
      <c r="C55" s="76" t="s">
        <v>109</v>
      </c>
      <c r="D55" s="97"/>
      <c r="E55" s="97"/>
      <c r="F55" s="97"/>
      <c r="G55" s="117">
        <v>0</v>
      </c>
      <c r="H55" s="97"/>
      <c r="I55" s="97"/>
      <c r="J55" s="97"/>
      <c r="K55" s="97"/>
      <c r="L55" s="97"/>
      <c r="M55" s="97"/>
      <c r="N55" s="97"/>
      <c r="O55" s="93"/>
    </row>
    <row r="56" spans="1:15" x14ac:dyDescent="0.25">
      <c r="A56" s="13"/>
      <c r="B56" s="170" t="s">
        <v>70</v>
      </c>
      <c r="C56" s="171"/>
      <c r="D56" s="27"/>
      <c r="E56" s="27"/>
      <c r="F56" s="27"/>
      <c r="G56" s="116">
        <f>SUM(G45:G55)</f>
        <v>171576</v>
      </c>
      <c r="H56" s="27"/>
      <c r="I56" s="27"/>
      <c r="J56" s="27"/>
      <c r="K56" s="27"/>
      <c r="L56" s="27"/>
      <c r="M56" s="27"/>
      <c r="N56" s="27"/>
      <c r="O56" s="94"/>
    </row>
    <row r="57" spans="1:15" ht="25.5" x14ac:dyDescent="0.25">
      <c r="A57" s="86">
        <v>5</v>
      </c>
      <c r="B57" s="78" t="s">
        <v>44</v>
      </c>
      <c r="C57" s="85" t="s">
        <v>112</v>
      </c>
      <c r="D57" s="27"/>
      <c r="E57" s="27"/>
      <c r="F57" s="27"/>
      <c r="G57" s="116"/>
      <c r="H57" s="27"/>
      <c r="I57" s="27"/>
      <c r="J57" s="27"/>
      <c r="K57" s="27"/>
      <c r="L57" s="27"/>
      <c r="M57" s="27"/>
      <c r="N57" s="27"/>
      <c r="O57" s="27"/>
    </row>
    <row r="58" spans="1:15" x14ac:dyDescent="0.25">
      <c r="A58" s="13"/>
      <c r="B58" s="107" t="s">
        <v>65</v>
      </c>
      <c r="C58" s="76" t="s">
        <v>118</v>
      </c>
      <c r="D58" s="97"/>
      <c r="E58" s="97"/>
      <c r="F58" s="97"/>
      <c r="G58" s="117">
        <f>86+86+32</f>
        <v>204</v>
      </c>
      <c r="H58" s="97"/>
      <c r="I58" s="97"/>
      <c r="J58" s="97"/>
      <c r="K58" s="97"/>
      <c r="L58" s="97"/>
      <c r="M58" s="97"/>
      <c r="N58" s="97"/>
      <c r="O58" s="93"/>
    </row>
    <row r="59" spans="1:15" x14ac:dyDescent="0.25">
      <c r="A59" s="13"/>
      <c r="B59" s="107" t="s">
        <v>107</v>
      </c>
      <c r="C59" s="76" t="s">
        <v>119</v>
      </c>
      <c r="D59" s="97"/>
      <c r="E59" s="97"/>
      <c r="F59" s="97"/>
      <c r="G59" s="117">
        <v>184</v>
      </c>
      <c r="H59" s="97"/>
      <c r="I59" s="97"/>
      <c r="J59" s="97"/>
      <c r="K59" s="97"/>
      <c r="L59" s="97"/>
      <c r="M59" s="97"/>
      <c r="N59" s="97"/>
      <c r="O59" s="93"/>
    </row>
    <row r="60" spans="1:15" x14ac:dyDescent="0.25">
      <c r="A60" s="13"/>
      <c r="B60" s="107" t="s">
        <v>67</v>
      </c>
      <c r="C60" s="76" t="s">
        <v>113</v>
      </c>
      <c r="D60" s="97"/>
      <c r="E60" s="97"/>
      <c r="F60" s="97"/>
      <c r="G60" s="117">
        <f>127+19+7</f>
        <v>153</v>
      </c>
      <c r="H60" s="97"/>
      <c r="I60" s="97"/>
      <c r="J60" s="97"/>
      <c r="K60" s="97"/>
      <c r="L60" s="97"/>
      <c r="M60" s="97"/>
      <c r="N60" s="97"/>
      <c r="O60" s="93"/>
    </row>
    <row r="61" spans="1:15" x14ac:dyDescent="0.25">
      <c r="A61" s="13"/>
      <c r="B61" s="107" t="s">
        <v>68</v>
      </c>
      <c r="C61" s="76" t="s">
        <v>114</v>
      </c>
      <c r="D61" s="97"/>
      <c r="E61" s="97"/>
      <c r="F61" s="97"/>
      <c r="G61" s="117">
        <v>0</v>
      </c>
      <c r="H61" s="97"/>
      <c r="I61" s="97"/>
      <c r="J61" s="97"/>
      <c r="K61" s="97"/>
      <c r="L61" s="97"/>
      <c r="M61" s="97"/>
      <c r="N61" s="97"/>
      <c r="O61" s="93"/>
    </row>
    <row r="62" spans="1:15" x14ac:dyDescent="0.25">
      <c r="A62" s="13"/>
      <c r="B62" s="107" t="s">
        <v>69</v>
      </c>
      <c r="C62" s="76" t="s">
        <v>73</v>
      </c>
      <c r="D62" s="97"/>
      <c r="E62" s="97"/>
      <c r="F62" s="97"/>
      <c r="G62" s="117">
        <v>45</v>
      </c>
      <c r="H62" s="97"/>
      <c r="I62" s="97"/>
      <c r="J62" s="97"/>
      <c r="K62" s="97"/>
      <c r="L62" s="97"/>
      <c r="M62" s="97"/>
      <c r="N62" s="97"/>
      <c r="O62" s="93"/>
    </row>
    <row r="63" spans="1:15" ht="25.5" x14ac:dyDescent="0.25">
      <c r="A63" s="13"/>
      <c r="B63" s="87" t="s">
        <v>45</v>
      </c>
      <c r="C63" s="85" t="s">
        <v>115</v>
      </c>
      <c r="D63" s="97"/>
      <c r="E63" s="97"/>
      <c r="F63" s="97"/>
      <c r="G63" s="117"/>
      <c r="H63" s="97"/>
      <c r="I63" s="97"/>
      <c r="J63" s="97"/>
      <c r="K63" s="97"/>
      <c r="L63" s="97"/>
      <c r="M63" s="97"/>
      <c r="N63" s="97"/>
      <c r="O63" s="93" t="s">
        <v>64</v>
      </c>
    </row>
    <row r="64" spans="1:15" x14ac:dyDescent="0.25">
      <c r="A64" s="13"/>
      <c r="B64" s="107" t="s">
        <v>65</v>
      </c>
      <c r="C64" s="76" t="s">
        <v>118</v>
      </c>
      <c r="D64" s="97"/>
      <c r="E64" s="97"/>
      <c r="F64" s="97"/>
      <c r="G64" s="117">
        <v>0</v>
      </c>
      <c r="H64" s="97"/>
      <c r="I64" s="97"/>
      <c r="J64" s="97"/>
      <c r="K64" s="97"/>
      <c r="L64" s="97"/>
      <c r="M64" s="97"/>
      <c r="N64" s="97"/>
      <c r="O64" s="93"/>
    </row>
    <row r="65" spans="1:15" x14ac:dyDescent="0.25">
      <c r="A65" s="13"/>
      <c r="B65" s="107" t="s">
        <v>107</v>
      </c>
      <c r="C65" s="76" t="s">
        <v>119</v>
      </c>
      <c r="D65" s="97"/>
      <c r="E65" s="97"/>
      <c r="F65" s="97"/>
      <c r="G65" s="117">
        <v>40</v>
      </c>
      <c r="H65" s="97"/>
      <c r="I65" s="97"/>
      <c r="J65" s="97"/>
      <c r="K65" s="97"/>
      <c r="L65" s="97"/>
      <c r="M65" s="97"/>
      <c r="N65" s="97"/>
      <c r="O65" s="93"/>
    </row>
    <row r="66" spans="1:15" x14ac:dyDescent="0.25">
      <c r="A66" s="13"/>
      <c r="B66" s="107" t="s">
        <v>67</v>
      </c>
      <c r="C66" s="76" t="s">
        <v>113</v>
      </c>
      <c r="D66" s="97"/>
      <c r="E66" s="97"/>
      <c r="F66" s="97"/>
      <c r="G66" s="117">
        <f>14+8+12</f>
        <v>34</v>
      </c>
      <c r="H66" s="97"/>
      <c r="I66" s="97"/>
      <c r="J66" s="97"/>
      <c r="K66" s="97"/>
      <c r="L66" s="97"/>
      <c r="M66" s="97"/>
      <c r="N66" s="97"/>
      <c r="O66" s="93"/>
    </row>
    <row r="67" spans="1:15" x14ac:dyDescent="0.25">
      <c r="A67" s="13"/>
      <c r="B67" s="107" t="s">
        <v>68</v>
      </c>
      <c r="C67" s="76" t="s">
        <v>114</v>
      </c>
      <c r="D67" s="97"/>
      <c r="E67" s="97"/>
      <c r="F67" s="97"/>
      <c r="G67" s="117">
        <v>0</v>
      </c>
      <c r="H67" s="97"/>
      <c r="I67" s="97"/>
      <c r="J67" s="97"/>
      <c r="K67" s="97"/>
      <c r="L67" s="97"/>
      <c r="M67" s="97"/>
      <c r="N67" s="97"/>
      <c r="O67" s="93"/>
    </row>
    <row r="68" spans="1:15" x14ac:dyDescent="0.25">
      <c r="A68" s="13"/>
      <c r="B68" s="107" t="s">
        <v>69</v>
      </c>
      <c r="C68" s="76" t="s">
        <v>73</v>
      </c>
      <c r="D68" s="97"/>
      <c r="E68" s="97"/>
      <c r="F68" s="97"/>
      <c r="G68" s="117">
        <v>7</v>
      </c>
      <c r="H68" s="97"/>
      <c r="I68" s="97"/>
      <c r="J68" s="97"/>
      <c r="K68" s="97"/>
      <c r="L68" s="97"/>
      <c r="M68" s="97"/>
      <c r="N68" s="97"/>
      <c r="O68" s="93"/>
    </row>
    <row r="69" spans="1:15" x14ac:dyDescent="0.25">
      <c r="A69" s="13"/>
      <c r="B69" s="170" t="s">
        <v>70</v>
      </c>
      <c r="C69" s="171"/>
      <c r="D69" s="27"/>
      <c r="E69" s="27"/>
      <c r="F69" s="27"/>
      <c r="G69" s="116">
        <f>SUM(G58:G68)</f>
        <v>667</v>
      </c>
      <c r="H69" s="27"/>
      <c r="I69" s="27"/>
      <c r="J69" s="27"/>
      <c r="K69" s="27"/>
      <c r="L69" s="27"/>
      <c r="M69" s="27"/>
      <c r="N69" s="27"/>
      <c r="O69" s="94"/>
    </row>
    <row r="70" spans="1:15" x14ac:dyDescent="0.25">
      <c r="A70" s="79">
        <v>6</v>
      </c>
      <c r="B70" s="172" t="s">
        <v>116</v>
      </c>
      <c r="C70" s="173"/>
      <c r="D70" s="27"/>
      <c r="E70" s="27"/>
      <c r="F70" s="27"/>
      <c r="G70" s="116"/>
      <c r="H70" s="27"/>
      <c r="I70" s="27"/>
      <c r="J70" s="27"/>
      <c r="K70" s="27"/>
      <c r="L70" s="27"/>
      <c r="M70" s="27"/>
      <c r="N70" s="27"/>
      <c r="O70" s="27"/>
    </row>
    <row r="71" spans="1:15" x14ac:dyDescent="0.25">
      <c r="A71" s="13"/>
      <c r="B71" s="77" t="s">
        <v>65</v>
      </c>
      <c r="C71" s="76" t="s">
        <v>118</v>
      </c>
      <c r="D71" s="97"/>
      <c r="E71" s="97"/>
      <c r="F71" s="97"/>
      <c r="G71" s="117">
        <v>1</v>
      </c>
      <c r="H71" s="97"/>
      <c r="I71" s="97"/>
      <c r="J71" s="97"/>
      <c r="K71" s="97"/>
      <c r="L71" s="97"/>
      <c r="M71" s="97"/>
      <c r="N71" s="97"/>
      <c r="O71" s="93"/>
    </row>
    <row r="72" spans="1:15" x14ac:dyDescent="0.25">
      <c r="A72" s="13"/>
      <c r="B72" s="107" t="s">
        <v>107</v>
      </c>
      <c r="C72" s="76" t="s">
        <v>119</v>
      </c>
      <c r="D72" s="97"/>
      <c r="E72" s="97"/>
      <c r="F72" s="97"/>
      <c r="G72" s="117">
        <v>0</v>
      </c>
      <c r="H72" s="97"/>
      <c r="I72" s="97"/>
      <c r="J72" s="97"/>
      <c r="K72" s="97"/>
      <c r="L72" s="97"/>
      <c r="M72" s="97"/>
      <c r="N72" s="97"/>
      <c r="O72" s="93"/>
    </row>
    <row r="73" spans="1:15" x14ac:dyDescent="0.25">
      <c r="A73" s="13"/>
      <c r="B73" s="107" t="s">
        <v>67</v>
      </c>
      <c r="C73" s="76" t="s">
        <v>113</v>
      </c>
      <c r="D73" s="97"/>
      <c r="E73" s="97"/>
      <c r="F73" s="97"/>
      <c r="G73" s="117">
        <v>1</v>
      </c>
      <c r="H73" s="97"/>
      <c r="I73" s="97"/>
      <c r="J73" s="97"/>
      <c r="K73" s="97"/>
      <c r="L73" s="97"/>
      <c r="M73" s="97"/>
      <c r="N73" s="97"/>
      <c r="O73" s="93"/>
    </row>
    <row r="74" spans="1:15" x14ac:dyDescent="0.25">
      <c r="A74" s="13"/>
      <c r="B74" s="107" t="s">
        <v>68</v>
      </c>
      <c r="C74" s="76" t="s">
        <v>114</v>
      </c>
      <c r="D74" s="97"/>
      <c r="E74" s="97"/>
      <c r="F74" s="97"/>
      <c r="G74" s="117">
        <v>0</v>
      </c>
      <c r="H74" s="97"/>
      <c r="I74" s="97"/>
      <c r="J74" s="97"/>
      <c r="K74" s="97"/>
      <c r="L74" s="97"/>
      <c r="M74" s="97"/>
      <c r="N74" s="97"/>
      <c r="O74" s="93"/>
    </row>
    <row r="75" spans="1:15" x14ac:dyDescent="0.25">
      <c r="A75" s="13"/>
      <c r="B75" s="107" t="s">
        <v>69</v>
      </c>
      <c r="C75" s="76" t="s">
        <v>73</v>
      </c>
      <c r="D75" s="97"/>
      <c r="E75" s="97"/>
      <c r="F75" s="97"/>
      <c r="G75" s="117">
        <v>0</v>
      </c>
      <c r="H75" s="97"/>
      <c r="I75" s="97"/>
      <c r="J75" s="97"/>
      <c r="K75" s="97"/>
      <c r="L75" s="97"/>
      <c r="M75" s="97"/>
      <c r="N75" s="97"/>
      <c r="O75" s="93"/>
    </row>
    <row r="76" spans="1:15" x14ac:dyDescent="0.25">
      <c r="A76" s="13"/>
      <c r="B76" s="170" t="s">
        <v>70</v>
      </c>
      <c r="C76" s="171"/>
      <c r="D76" s="27"/>
      <c r="E76" s="27"/>
      <c r="F76" s="27"/>
      <c r="G76" s="116"/>
      <c r="H76" s="27"/>
      <c r="I76" s="27"/>
      <c r="J76" s="27"/>
      <c r="K76" s="27"/>
      <c r="L76" s="27"/>
      <c r="M76" s="27"/>
      <c r="N76" s="27"/>
      <c r="O76" s="94"/>
    </row>
    <row r="77" spans="1:15" x14ac:dyDescent="0.25">
      <c r="A77" s="79">
        <v>7</v>
      </c>
      <c r="B77" s="172" t="s">
        <v>117</v>
      </c>
      <c r="C77" s="173"/>
      <c r="D77" s="27"/>
      <c r="E77" s="27"/>
      <c r="F77" s="27"/>
      <c r="G77" s="116"/>
      <c r="H77" s="27"/>
      <c r="I77" s="27"/>
      <c r="J77" s="27"/>
      <c r="K77" s="27"/>
      <c r="L77" s="27"/>
      <c r="M77" s="27"/>
      <c r="N77" s="27"/>
      <c r="O77" s="27"/>
    </row>
    <row r="78" spans="1:15" x14ac:dyDescent="0.25">
      <c r="A78" s="13"/>
      <c r="B78" s="107" t="s">
        <v>65</v>
      </c>
      <c r="C78" s="76" t="s">
        <v>118</v>
      </c>
      <c r="D78" s="97"/>
      <c r="E78" s="97"/>
      <c r="F78" s="97"/>
      <c r="G78" s="117">
        <v>5540</v>
      </c>
      <c r="H78" s="97"/>
      <c r="I78" s="97"/>
      <c r="J78" s="97"/>
      <c r="K78" s="97"/>
      <c r="L78" s="97"/>
      <c r="M78" s="97"/>
      <c r="N78" s="97"/>
      <c r="O78" s="93"/>
    </row>
    <row r="79" spans="1:15" x14ac:dyDescent="0.25">
      <c r="A79" s="13"/>
      <c r="B79" s="107" t="s">
        <v>66</v>
      </c>
      <c r="C79" s="82" t="s">
        <v>72</v>
      </c>
      <c r="D79" s="97"/>
      <c r="E79" s="97"/>
      <c r="F79" s="97"/>
      <c r="G79" s="117">
        <f>5274+2464+2671</f>
        <v>10409</v>
      </c>
      <c r="H79" s="97"/>
      <c r="I79" s="97"/>
      <c r="J79" s="97"/>
      <c r="K79" s="97"/>
      <c r="L79" s="97"/>
      <c r="M79" s="97"/>
      <c r="N79" s="97"/>
      <c r="O79" s="93"/>
    </row>
    <row r="80" spans="1:15" x14ac:dyDescent="0.25">
      <c r="A80" s="13"/>
      <c r="B80" s="107" t="s">
        <v>67</v>
      </c>
      <c r="C80" s="76" t="s">
        <v>114</v>
      </c>
      <c r="D80" s="97"/>
      <c r="E80" s="97"/>
      <c r="F80" s="97"/>
      <c r="G80" s="117">
        <v>0</v>
      </c>
      <c r="H80" s="97"/>
      <c r="I80" s="97"/>
      <c r="J80" s="97"/>
      <c r="K80" s="97"/>
      <c r="L80" s="97"/>
      <c r="M80" s="97"/>
      <c r="N80" s="97"/>
      <c r="O80" s="93"/>
    </row>
    <row r="81" spans="1:15" x14ac:dyDescent="0.25">
      <c r="A81" s="69"/>
      <c r="B81" s="110" t="s">
        <v>69</v>
      </c>
      <c r="C81" s="108" t="s">
        <v>73</v>
      </c>
      <c r="D81" s="101"/>
      <c r="E81" s="99"/>
      <c r="F81" s="99"/>
      <c r="G81" s="101">
        <v>92</v>
      </c>
      <c r="H81" s="99"/>
      <c r="I81" s="99"/>
      <c r="J81" s="100"/>
      <c r="K81" s="99"/>
      <c r="L81" s="101"/>
      <c r="M81" s="99"/>
      <c r="N81" s="99"/>
      <c r="O81" s="93"/>
    </row>
    <row r="82" spans="1:15" x14ac:dyDescent="0.25">
      <c r="A82" s="69"/>
      <c r="B82" s="174" t="s">
        <v>70</v>
      </c>
      <c r="C82" s="175"/>
      <c r="D82" s="95"/>
      <c r="E82" s="95"/>
      <c r="F82" s="95"/>
      <c r="G82" s="113">
        <f>SUM(G78:G81)</f>
        <v>16041</v>
      </c>
      <c r="H82" s="95"/>
      <c r="I82" s="95"/>
      <c r="J82" s="95"/>
      <c r="K82" s="95"/>
      <c r="L82" s="95"/>
      <c r="M82" s="95"/>
      <c r="N82" s="95"/>
      <c r="O82" s="92"/>
    </row>
    <row r="83" spans="1:15" x14ac:dyDescent="0.25">
      <c r="A83" s="91">
        <v>8</v>
      </c>
      <c r="B83" s="176" t="s">
        <v>137</v>
      </c>
      <c r="C83" s="177"/>
      <c r="D83" s="98"/>
      <c r="E83" s="99"/>
      <c r="F83" s="99"/>
      <c r="G83" s="101">
        <v>7</v>
      </c>
      <c r="H83" s="99"/>
      <c r="I83" s="99"/>
      <c r="J83" s="100"/>
      <c r="K83" s="99"/>
      <c r="L83" s="98"/>
      <c r="M83" s="99"/>
      <c r="N83" s="99"/>
      <c r="O83" s="103"/>
    </row>
    <row r="84" spans="1:15" x14ac:dyDescent="0.25">
      <c r="A84" s="14"/>
      <c r="B84" s="167" t="s">
        <v>70</v>
      </c>
      <c r="C84" s="168"/>
      <c r="D84" s="104"/>
      <c r="E84" s="104"/>
      <c r="F84" s="104"/>
      <c r="G84" s="118">
        <f>G83</f>
        <v>7</v>
      </c>
      <c r="H84" s="104"/>
      <c r="I84" s="104"/>
      <c r="J84" s="104"/>
      <c r="K84" s="104"/>
      <c r="L84" s="104"/>
      <c r="M84" s="104"/>
      <c r="N84" s="104"/>
      <c r="O84" s="92"/>
    </row>
    <row r="86" spans="1:15" x14ac:dyDescent="0.25">
      <c r="C86" t="s">
        <v>139</v>
      </c>
    </row>
    <row r="88" spans="1:15" ht="15.75" x14ac:dyDescent="0.25">
      <c r="K88" s="41" t="s">
        <v>140</v>
      </c>
      <c r="L88" s="41"/>
      <c r="M88" s="41"/>
      <c r="N88" s="41"/>
    </row>
    <row r="89" spans="1:15" ht="14.45" customHeight="1" x14ac:dyDescent="0.25">
      <c r="K89" s="41" t="s">
        <v>81</v>
      </c>
      <c r="L89" s="41"/>
      <c r="M89" s="41"/>
      <c r="N89" s="41"/>
    </row>
    <row r="90" spans="1:15" ht="14.45" customHeight="1" x14ac:dyDescent="0.25">
      <c r="K90" s="41" t="s">
        <v>141</v>
      </c>
      <c r="L90" s="41"/>
      <c r="M90" s="41"/>
      <c r="N90" s="41"/>
    </row>
    <row r="91" spans="1:15" ht="14.45" customHeight="1" x14ac:dyDescent="0.25">
      <c r="K91" s="41"/>
      <c r="L91" s="41"/>
      <c r="M91" s="41"/>
      <c r="N91" s="41"/>
    </row>
    <row r="92" spans="1:15" ht="15.75" x14ac:dyDescent="0.25">
      <c r="K92" s="41"/>
      <c r="L92" s="41"/>
      <c r="M92" s="41"/>
      <c r="N92" s="41"/>
    </row>
    <row r="93" spans="1:15" ht="15.75" x14ac:dyDescent="0.25">
      <c r="K93" s="41"/>
      <c r="L93" s="41"/>
      <c r="M93" s="41"/>
      <c r="N93" s="41"/>
    </row>
    <row r="94" spans="1:15" ht="15.75" x14ac:dyDescent="0.25">
      <c r="K94" s="119" t="s">
        <v>142</v>
      </c>
      <c r="L94" s="119"/>
      <c r="M94" s="119"/>
      <c r="N94" s="41"/>
    </row>
    <row r="95" spans="1:15" ht="15.75" x14ac:dyDescent="0.25">
      <c r="K95" s="169" t="s">
        <v>143</v>
      </c>
      <c r="L95" s="169"/>
      <c r="M95" s="169"/>
      <c r="N95" s="41"/>
    </row>
    <row r="96" spans="1:15" x14ac:dyDescent="0.25">
      <c r="K96" s="166"/>
      <c r="L96" s="166"/>
      <c r="M96" s="166"/>
    </row>
  </sheetData>
  <mergeCells count="30">
    <mergeCell ref="A7:A8"/>
    <mergeCell ref="B7:C8"/>
    <mergeCell ref="D7:N7"/>
    <mergeCell ref="O7:O8"/>
    <mergeCell ref="C1:O1"/>
    <mergeCell ref="C2:O2"/>
    <mergeCell ref="B3:O3"/>
    <mergeCell ref="B4:O4"/>
    <mergeCell ref="A6:O6"/>
    <mergeCell ref="B56:C56"/>
    <mergeCell ref="B9:C9"/>
    <mergeCell ref="B10:C10"/>
    <mergeCell ref="B12:C12"/>
    <mergeCell ref="B13:C13"/>
    <mergeCell ref="B14:C14"/>
    <mergeCell ref="B15:C15"/>
    <mergeCell ref="B16:C16"/>
    <mergeCell ref="B29:C29"/>
    <mergeCell ref="B30:C30"/>
    <mergeCell ref="B43:C43"/>
    <mergeCell ref="B44:C44"/>
    <mergeCell ref="K96:M96"/>
    <mergeCell ref="B84:C84"/>
    <mergeCell ref="K95:M95"/>
    <mergeCell ref="B69:C69"/>
    <mergeCell ref="B70:C70"/>
    <mergeCell ref="B76:C76"/>
    <mergeCell ref="B77:C77"/>
    <mergeCell ref="B82:C82"/>
    <mergeCell ref="B83:C83"/>
  </mergeCells>
  <hyperlinks>
    <hyperlink ref="A4" r:id="rId1" display="http://perpusda.bengkuluprov.go.id/"/>
    <hyperlink ref="B4" r:id="rId2" display="http://perpusda.bengkuluprov.go.id/"/>
  </hyperlinks>
  <pageMargins left="0.95" right="0.5" top="0.75" bottom="0.75" header="0.3" footer="0.3"/>
  <pageSetup paperSize="9" scale="75" orientation="landscape" horizontalDpi="4294967293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perpustakaan</vt:lpstr>
      <vt:lpstr>KAUR</vt:lpstr>
      <vt:lpstr>perpustakaan!Print_Area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perencanaan</dc:creator>
  <cp:lastModifiedBy>USER</cp:lastModifiedBy>
  <cp:lastPrinted>2024-12-24T04:50:43Z</cp:lastPrinted>
  <dcterms:created xsi:type="dcterms:W3CDTF">2021-02-04T06:41:18Z</dcterms:created>
  <dcterms:modified xsi:type="dcterms:W3CDTF">2025-01-07T12:03:42Z</dcterms:modified>
</cp:coreProperties>
</file>